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项目明细" sheetId="1" r:id="rId1"/>
  </sheets>
  <definedNames>
    <definedName name="_xlnm._FilterDatabase" localSheetId="0" hidden="1">项目明细!$A$1:$Y$47</definedName>
  </definedNames>
  <calcPr calcId="144525"/>
</workbook>
</file>

<file path=xl/sharedStrings.xml><?xml version="1.0" encoding="utf-8"?>
<sst xmlns="http://schemas.openxmlformats.org/spreadsheetml/2006/main" count="238" uniqueCount="144">
  <si>
    <t>附件2</t>
  </si>
  <si>
    <t>墨脱县2023年脱贫县涉农统筹整合资金计划项目明细表</t>
  </si>
  <si>
    <t>序号</t>
  </si>
  <si>
    <t>县（区)、乡（镇）名称</t>
  </si>
  <si>
    <t>项目名称</t>
  </si>
  <si>
    <t>建设地点（所在乡、村名）</t>
  </si>
  <si>
    <t>项目建设内容</t>
  </si>
  <si>
    <t>项目主管部门</t>
  </si>
  <si>
    <t>项目责任人</t>
  </si>
  <si>
    <t>项目期限（月）</t>
  </si>
  <si>
    <t>预计竣
工时间</t>
  </si>
  <si>
    <t>投资计划（万元）</t>
  </si>
  <si>
    <t>项目效益</t>
  </si>
  <si>
    <t>备注</t>
  </si>
  <si>
    <t>BJ搬迁/易地搬迁后扶/以工代赈</t>
  </si>
  <si>
    <t>金额（万元）</t>
  </si>
  <si>
    <t>总投资</t>
  </si>
  <si>
    <t>中央财政资金</t>
  </si>
  <si>
    <t>自治区财政
资金</t>
  </si>
  <si>
    <t>地（市）级资金</t>
  </si>
  <si>
    <t>县（区）财政  涉农整合资金</t>
  </si>
  <si>
    <t>援藏  资金</t>
  </si>
  <si>
    <t>银行
贷款</t>
  </si>
  <si>
    <t>项目单位自筹（含贷款）</t>
  </si>
  <si>
    <t>其他资金</t>
  </si>
  <si>
    <t>项目预计年均实现收益
（万元）</t>
  </si>
  <si>
    <t>项目受益群众户(户)</t>
  </si>
  <si>
    <t>项目受益群众人数(人)</t>
  </si>
  <si>
    <t>其中</t>
  </si>
  <si>
    <t>受益脱贫户数</t>
  </si>
  <si>
    <t>受益脱贫人数</t>
  </si>
  <si>
    <t>墨脱县</t>
  </si>
  <si>
    <t>（一）生产发展类（含产业基础设施配套类）</t>
  </si>
  <si>
    <t>墨脱县德兴乡文朗村美丽宜居产业项目</t>
  </si>
  <si>
    <t>文朗村</t>
  </si>
  <si>
    <r>
      <t>建设内容：</t>
    </r>
    <r>
      <rPr>
        <sz val="11"/>
        <rFont val="宋体"/>
        <charset val="134"/>
        <scheme val="minor"/>
      </rPr>
      <t xml:space="preserve">1、鱼塘建设1760平方米；2、农家乐附属设施：道路硬化1959.30平方米，给水工程750米，排水工程373米等；3、新建鸡舍猪圈附属：污水沟616m，猪圈备水台37个等；4、茶叶地道路2865.92平方米；5、伙房改造民宿7间。
</t>
    </r>
    <r>
      <rPr>
        <b/>
        <sz val="11"/>
        <rFont val="宋体"/>
        <charset val="134"/>
        <scheme val="minor"/>
      </rPr>
      <t>可行性及必要性：</t>
    </r>
    <r>
      <rPr>
        <sz val="11"/>
        <rFont val="宋体"/>
        <charset val="134"/>
        <scheme val="minor"/>
      </rPr>
      <t xml:space="preserve">为充分体现强化农业、惠及农村和富裕农民的政策和措施，推动形成节约资源和保护环境的农业生产方式和农民生活方式，构建清洁、优美、文明、和谐的生态家园。根据该项目现状可看出，村庄内各种脏乱差情况严重影响了村民的出行和健康，该项目的实施不仅提升当地村民的生活品质，改善村民的出行需求，改变村庄卫生状况和配套设施，同时也更将增加一处靓丽的乡村风景，实施该项目可行也是必要的。
</t>
    </r>
    <r>
      <rPr>
        <b/>
        <sz val="11"/>
        <rFont val="宋体"/>
        <charset val="134"/>
        <scheme val="minor"/>
      </rPr>
      <t>效益分析：</t>
    </r>
    <r>
      <rPr>
        <sz val="11"/>
        <rFont val="宋体"/>
        <charset val="134"/>
        <scheme val="minor"/>
      </rPr>
      <t xml:space="preserve">农家乐鱼塘的经济效益：根据现场调研及村民提供，鱼塘面积约1760㎡，约2.64亩，年产鱼量为2.64*800=2112斤鱼，本场地为自主承包经营，售卖的鱼主要为村民及游客钓鱼休憩所得，可获得收入2112*20元/斤=4.224万元，农家乐集中猪圈486平米，可育肥藏猪486头，鸡圈164平米，可养殖820只藏鸡，可产生收入486*2000+164*820=97.2+13.448万=110.648万元。
</t>
    </r>
  </si>
  <si>
    <t>墨脱县乡村振兴局</t>
  </si>
  <si>
    <t>白玛扎巴</t>
  </si>
  <si>
    <t>墨脱县德兴乡易贡白村美丽宜居产业项目</t>
  </si>
  <si>
    <t>易贡白村</t>
  </si>
  <si>
    <r>
      <t>建设内容</t>
    </r>
    <r>
      <rPr>
        <sz val="11"/>
        <rFont val="宋体"/>
        <charset val="134"/>
        <scheme val="minor"/>
      </rPr>
      <t xml:space="preserve">：1、新建农家乐404.69平方米及附属设施；2、硬化工程758.51㎡；3、古茶树保护设施工程1项；4、步道工程761.3平方米等；
</t>
    </r>
    <r>
      <rPr>
        <b/>
        <sz val="11"/>
        <rFont val="宋体"/>
        <charset val="134"/>
        <scheme val="minor"/>
      </rPr>
      <t>可行性及必要性：</t>
    </r>
    <r>
      <rPr>
        <sz val="11"/>
        <rFont val="宋体"/>
        <charset val="134"/>
        <scheme val="minor"/>
      </rPr>
      <t xml:space="preserve">项目的建设是巩固拓展脱贫攻坚与乡村振兴衔接的有效途径，是产业兴旺的关键，得到了人民群众的广泛支持，实施该项目可行也是必要的。
</t>
    </r>
    <r>
      <rPr>
        <b/>
        <sz val="11"/>
        <rFont val="宋体"/>
        <charset val="134"/>
        <scheme val="minor"/>
      </rPr>
      <t>效益分析：</t>
    </r>
    <r>
      <rPr>
        <sz val="11"/>
        <rFont val="宋体"/>
        <charset val="134"/>
        <scheme val="minor"/>
      </rPr>
      <t>依托易贡白村自然生态、地理条件，依托菌类种植等特色农业产业基础，适度发展旅游产业规模，实现农旅规模化经营，提升产业发展效益。发展农旅经济，将古茶树资源加以开发和保护，借墨脱县旅游产业大力发展的东风，提升旅游文化产业服务质量，增加村民经济收入，拓宽村民增收致富渠道。为易贡白村31户127人，其中脱贫户8户35人，监测户 1户，7人。发展乡村旅游经济，采取“公司+基地+村集体+农户”经营模式，引导村集体以旅游服务设施为资本纽带，通过向公司承租、流转，将旅游产业向农村纵深延伸，并带动实地就业（就业人员优先考虑脱贫人口、三类人）。项目产生收益后，公司、村集体、农户按5:3:2比例分红，让农户获得旅游设施租金按照7:3分红及就业工资收入，让乡村振兴发展带动村集体经济组织年均增收约45万，群众增收约27万元增加收入。</t>
    </r>
    <r>
      <rPr>
        <b/>
        <sz val="11"/>
        <rFont val="宋体"/>
        <charset val="134"/>
        <scheme val="minor"/>
      </rPr>
      <t xml:space="preserve">
</t>
    </r>
  </si>
  <si>
    <t>墨脱县德兴乡美丽宜居产业项目</t>
  </si>
  <si>
    <t>易贡白村、文朗村</t>
  </si>
  <si>
    <r>
      <t>建设内容：</t>
    </r>
    <r>
      <rPr>
        <sz val="11"/>
        <rFont val="宋体"/>
        <charset val="134"/>
        <scheme val="minor"/>
      </rPr>
      <t xml:space="preserve">1、文朗村：林下资源种植,45亩的灵芝及配套工程；2、易贡白村林下资源种植,羊肚菌70亩及配套工程。
</t>
    </r>
    <r>
      <rPr>
        <b/>
        <sz val="11"/>
        <rFont val="宋体"/>
        <charset val="134"/>
        <scheme val="minor"/>
      </rPr>
      <t>可行性及必要性：：</t>
    </r>
    <r>
      <rPr>
        <sz val="11"/>
        <rFont val="宋体"/>
        <charset val="134"/>
        <scheme val="minor"/>
      </rPr>
      <t xml:space="preserve">本项目的实施，将通过林下种植灵芝产业。本项目的实施不光可以带动当地农业发展，还可以提高群众的生活水平和收入。墨脱县德兴乡文朗村林下资源种植项目的建设符合国家提高人们生活质量、改善群众生活条件的思路，符合墨脱县带动群众创收的实际需要，是一项利国利民之举，事关广大群众切身利益，有利于促进当地经济和社会发展，实施该项目可行也是必要的。
</t>
    </r>
    <r>
      <rPr>
        <b/>
        <sz val="11"/>
        <rFont val="宋体"/>
        <charset val="134"/>
        <scheme val="minor"/>
      </rPr>
      <t>效益分析：</t>
    </r>
    <r>
      <rPr>
        <sz val="11"/>
        <rFont val="宋体"/>
        <charset val="134"/>
        <scheme val="minor"/>
      </rPr>
      <t>本项目拟建地文浪村共69户267人，其中脱贫户15户67人，易贡白村共31户127人，其中脱贫户8户35人发展农牧特色产业，重点推进易地扶贫搬迁村庄及抵边搬迁村庄林下资源种植产业，美丽宜居村发展林下藏药材种植，可增加当地群众的经济收入。本项目的实施将直接带动文朗村：就业人口约10人次，人均增加收入约1.35万元/年，易贡白村就业人口约15人次，人均增加收入约1.88万元/年。</t>
    </r>
  </si>
  <si>
    <t>墨脱县甘登乡灾后重建德尔贡搬迁点农家超市建设项目</t>
  </si>
  <si>
    <t>甘登村搬迁点</t>
  </si>
  <si>
    <r>
      <t>建设内容：</t>
    </r>
    <r>
      <rPr>
        <sz val="11"/>
        <rFont val="宋体"/>
        <charset val="134"/>
      </rPr>
      <t xml:space="preserve">波东村：新建农家超市建筑面积200㎡及附属设施；甘登村：新建农家超市建筑面积200㎡及附属设施。
</t>
    </r>
    <r>
      <rPr>
        <b/>
        <sz val="11"/>
        <rFont val="宋体"/>
        <charset val="134"/>
      </rPr>
      <t>可行性及必要性</t>
    </r>
    <r>
      <rPr>
        <sz val="11"/>
        <rFont val="宋体"/>
        <charset val="134"/>
      </rPr>
      <t xml:space="preserve">：本次新建的农家乐，作为旅游业的配套设施，不仅可以为过往的游客提供一个食宿游玩的场所，也可以为当地搬迁户提供一定的就业场所，增加当地群众的经济收入，实施该项目可行也是必要的。
</t>
    </r>
    <r>
      <rPr>
        <b/>
        <sz val="11"/>
        <rFont val="宋体"/>
        <charset val="134"/>
      </rPr>
      <t>效益分析：</t>
    </r>
    <r>
      <rPr>
        <sz val="11"/>
        <rFont val="宋体"/>
        <charset val="134"/>
      </rPr>
      <t>本项目建成后，将形成良性的资金链循环。项目运营后，预计运营年营业收入为14.40万元。其中，商业出租面积为1200.00平方米，月出租单价为8.50元/㎡，周期为12个月，该项年收入为12.24万元。物业管理面积为1200.00平方米，月物业管理费收取标准为1.50元/平方米，周期为12个月，该项年收入为2.16万元。</t>
    </r>
  </si>
  <si>
    <t>墨脱县加热萨乡灾后重建搬迁点旅游产业项目</t>
  </si>
  <si>
    <t>加热萨搬迁点</t>
  </si>
  <si>
    <r>
      <t>建设内容：</t>
    </r>
    <r>
      <rPr>
        <sz val="11"/>
        <rFont val="宋体"/>
        <charset val="134"/>
      </rPr>
      <t xml:space="preserve">兴开搬迁点：新建搬迁点农家乐600㎡及附属设施；康卓登：新建搬迁点农家超市200㎡及附属设施。
</t>
    </r>
    <r>
      <rPr>
        <b/>
        <sz val="11"/>
        <rFont val="宋体"/>
        <charset val="134"/>
      </rPr>
      <t>可行性及必要性：</t>
    </r>
    <r>
      <rPr>
        <sz val="11"/>
        <rFont val="宋体"/>
        <charset val="134"/>
      </rPr>
      <t xml:space="preserve">成功开发好该项目后，将与周边旅游资源深度融合，辐射周边区域旅游产业，增加周边旅游区域可玩性和整体竞争力，具有明显的社会经济效益，因此项目的建设是必要的，而且是可行的。
</t>
    </r>
    <r>
      <rPr>
        <b/>
        <sz val="11"/>
        <rFont val="宋体"/>
        <charset val="134"/>
      </rPr>
      <t>效益分析：</t>
    </r>
    <r>
      <rPr>
        <sz val="11"/>
        <rFont val="宋体"/>
        <charset val="134"/>
      </rPr>
      <t>本项目建成后，将形成良性的资金链循环。项目运营后，预计运营年营业收入为14.40万元。其中，商业出租面积为1200.00平方米，月出租单价为8.50元/㎡，周期为12个月，该项年收入为12.24万元。物业管理面积为1200.00平方米，月物业管理费收取标准为1.50元/平方米，周期为12个月，该项年收入为2.16万元。</t>
    </r>
  </si>
  <si>
    <t>墨脱县茶叶杀青点引水供电工程</t>
  </si>
  <si>
    <t>达木乡、帮辛乡</t>
  </si>
  <si>
    <r>
      <t>建设内容：</t>
    </r>
    <r>
      <rPr>
        <sz val="11"/>
        <rFont val="宋体"/>
        <charset val="134"/>
      </rPr>
      <t xml:space="preserve">1、达木乡茶叶杀青点：给水管网工程600米，闸阀井1座、沉泥池1座、排泥井3座、蓄水池2座、取水口1座，打火工程1项。2、帮辛杀青点：引水供电配套设施管网工程900米，闸阀井1座、沉泥池1座、排泥井3座、蓄水池2座、取水口1座；电力工程：塑材管50m³，高压真空计量装置1台，进线真空断路器1台等工程。
</t>
    </r>
    <r>
      <rPr>
        <b/>
        <sz val="11"/>
        <rFont val="宋体"/>
        <charset val="134"/>
      </rPr>
      <t>可行性及必要性：</t>
    </r>
    <r>
      <rPr>
        <sz val="11"/>
        <rFont val="宋体"/>
        <charset val="134"/>
      </rPr>
      <t xml:space="preserve">引进茶叶加工技术、工艺和装备，全面提升茶叶加工业的技术水平和自主创新能力，为加工厂配套基础设施很有必要的，而且是可行的。
</t>
    </r>
    <r>
      <rPr>
        <b/>
        <sz val="11"/>
        <rFont val="宋体"/>
        <charset val="134"/>
      </rPr>
      <t>效益分析：</t>
    </r>
    <r>
      <rPr>
        <sz val="11"/>
        <rFont val="宋体"/>
        <charset val="134"/>
      </rPr>
      <t>该项目实施的目的是巩固拓展脱贫攻坚成果同乡村振兴有效衔接，可直接受益墨脱县达木乡、帮辛乡等两个乡556户，2326人，脱贫户148户618人。该项目立足发展壮大墨脱县茶叶产业的加工、生产，联农带农机制体现方面，通过配齐加工厂生产线，可有效提升茶叶的产能，促进项目早投入早见效。
一是回笼租金用于脱贫群众生产生活的改善。该项目配套加工厂基础设施，促进及工厂尽早出租的方式收取租金，预计第1-5年回笼投资额8%,第6-10年18%，第11-15年27%，第16-20年39%，合计回笼投资额92%，剩余残值占8%。租金拟由县扶贫开发公司统筹使用，用于我县巩固拓展脱贫攻坚成果同乡村振兴有效衔接，切实用于脱贫群众。
二是生产线加工能力的提升直接带动群众增收。该生产线可日均加工鲜叶（机采鲜叶）1万斤，按10元/斤、年均加工100天计算，加工后产值可翻倍，丰产后总产值可达2000万元，其中群众增收约1000万元。</t>
    </r>
  </si>
  <si>
    <t>墨脱县铁皮石斛种植基地建设项目</t>
  </si>
  <si>
    <t>亚东村</t>
  </si>
  <si>
    <r>
      <t>建设内容</t>
    </r>
    <r>
      <rPr>
        <sz val="11"/>
        <rFont val="宋体"/>
        <charset val="134"/>
      </rPr>
      <t xml:space="preserve">：现状大棚面积区建筑面积11006.76平方米，包括四联拱和二联拱大棚，其中四联拱大棚32米*40米有8栋，二联拱大棚16米*40米有1栋，所有大棚均采用钢架大棚。管理用房改造出厨房和卫生间、值班室及工具间，配套相应的家具以及水电设施。
</t>
    </r>
    <r>
      <rPr>
        <b/>
        <sz val="11"/>
        <rFont val="宋体"/>
        <charset val="134"/>
      </rPr>
      <t>可行性:</t>
    </r>
    <r>
      <rPr>
        <sz val="11"/>
        <rFont val="宋体"/>
        <charset val="134"/>
      </rPr>
      <t xml:space="preserve">墨脱县有丰富的动植物资源，在墨脱自然保护区内，仅高等植物就有3000多种，竹类植物约有10多种，野生兰科植物80多种，建设该项目是可行的。
</t>
    </r>
    <r>
      <rPr>
        <b/>
        <sz val="11"/>
        <rFont val="宋体"/>
        <charset val="134"/>
      </rPr>
      <t>必要性：</t>
    </r>
    <r>
      <rPr>
        <sz val="11"/>
        <rFont val="宋体"/>
        <charset val="134"/>
      </rPr>
      <t xml:space="preserve">该项目的实施，充分以联农带农为出发点和落脚点，项目用工、用人情况，优先选择项目所在乡、村的脱贫人口和监测对象，充分发挥项目优势，带动群众增收，使产业兴旺，乡村振兴。
</t>
    </r>
    <r>
      <rPr>
        <b/>
        <sz val="11"/>
        <rFont val="宋体"/>
        <charset val="134"/>
      </rPr>
      <t>效益分析：</t>
    </r>
    <r>
      <rPr>
        <sz val="11"/>
        <rFont val="宋体"/>
        <charset val="134"/>
      </rPr>
      <t xml:space="preserve">项目前期参建的直接效益。项目建设过程中，充分吸纳当地农民工就业，群众投工投劳直接增加收入，优先吸纳脱贫户群众参与到项目建设中来，按照墨脱县市场价格，普工工资300元/天，建设工作日计划使用普工15人，由村内协调派遣群众轮流到项目点工作，按施工雇工4个月计算，直接增加群众务工收入50余万元，直接带动脱贫群众增收。项目运行后增加的就业岗位的效益。项目建成运行后，将增加基地管理、运营等工作岗位，吸纳村内劳动力参与到项目管理和运营中来，同时还可在工作中学习石斛种植技术，提升脱贫群众林下特色经济的技术技能。预计建成后可增加工作岗位5个，工资按照3000元/月计算，可对脱贫群众带来18万元的务工工资收入，可有效提升脱贫群众的积极性，提高家庭收入，改善生活质量。
</t>
    </r>
  </si>
  <si>
    <t>墨脱县优质白肉枇杷种植项目</t>
  </si>
  <si>
    <t>巴日村、墨脱村、德果村、背崩村、江新村</t>
  </si>
  <si>
    <r>
      <t>建设内容：</t>
    </r>
    <r>
      <rPr>
        <sz val="11"/>
        <rFont val="宋体"/>
        <charset val="134"/>
        <scheme val="minor"/>
      </rPr>
      <t xml:space="preserve">墨脱镇巴日村、墨脱村各200亩、德果村200亩、背崩乡背崩村200亩、江新村1048亩，合计2000亩，主要栽培品种三月白、早白香、香妃等3个品种。
</t>
    </r>
    <r>
      <rPr>
        <b/>
        <sz val="11"/>
        <rFont val="宋体"/>
        <charset val="134"/>
        <scheme val="minor"/>
      </rPr>
      <t>可行性:</t>
    </r>
    <r>
      <rPr>
        <sz val="11"/>
        <rFont val="宋体"/>
        <charset val="134"/>
        <scheme val="minor"/>
      </rPr>
      <t xml:space="preserve">借助墨脱县有丰富的动植物资源，建设该项目可行。
</t>
    </r>
    <r>
      <rPr>
        <b/>
        <sz val="11"/>
        <rFont val="宋体"/>
        <charset val="134"/>
        <scheme val="minor"/>
      </rPr>
      <t>必要性：</t>
    </r>
    <r>
      <rPr>
        <sz val="11"/>
        <rFont val="宋体"/>
        <charset val="134"/>
        <scheme val="minor"/>
      </rPr>
      <t>通过本项目的实施，让本地劳动力的参与，可以提高村民的专业技术水平以及就业能力，增收的同时也获得了更好的技能，为产业振兴和兴边固边奠定了基础。</t>
    </r>
    <r>
      <rPr>
        <b/>
        <sz val="11"/>
        <rFont val="宋体"/>
        <charset val="134"/>
        <scheme val="minor"/>
      </rPr>
      <t xml:space="preserve">
效益分析：</t>
    </r>
    <r>
      <rPr>
        <sz val="11"/>
        <rFont val="宋体"/>
        <charset val="134"/>
        <scheme val="minor"/>
      </rPr>
      <t>可改善村庄的产业种植结构和品种结构，从而提高墨脱县枇杷产量和品质，增加枇杷种植收益，实现当地农牧民增收和农村经济的稳定增长，为建设社会主义新农村奠定基础。
本项目设计墨脱镇亚让村茶果套种231亩，套种枇杷2310株，平均株产50斤，平均每斤30元计算，株产值1500元，亚让村枇杷种植收益346.5万元。
德兴乡荷扎村茶果套种139亩，套种枇杷1390株。平均株产50斤，平均每斤30元计算，株产值1500元，荷扎村枇杷种植收益208.5万元。</t>
    </r>
  </si>
  <si>
    <t>墨脱县民宗局、墨脱县乡村振兴局</t>
  </si>
  <si>
    <t>格桑达瓦、白玛扎巴</t>
  </si>
  <si>
    <t>墨脱县加热萨乡和甘登乡灾后重建生产生活配套项目</t>
  </si>
  <si>
    <t>加热萨搬迁点、德尔贡搬迁点</t>
  </si>
  <si>
    <r>
      <t>建设内容</t>
    </r>
    <r>
      <rPr>
        <sz val="11"/>
        <rFont val="宋体"/>
        <charset val="134"/>
      </rPr>
      <t xml:space="preserve">：1、为康卓登搬迁点45户搬迁群众新建每户10㎡的砌体和钢架结构猪圈45座；2、为兴开搬迁点83户搬迁群众新建新建每户10㎡的砌体和钢架结构猪圈83座；3、为兴开、康卓登搬迁村新建新建每户30㎡的砌体和钢架结构牛棚3840平米米及附属设施等。4、为甘登村57户搬迁群众新建新建每户10㎡的砌体和钢架结构猪圈57座，新建新建每户30㎡的砌体和钢架结构的牛棚1710平方米及相关附属设施。5、为波东村44户搬迁群众新建每户10㎡的砌体和钢架结构的猪圈44座。
</t>
    </r>
    <r>
      <rPr>
        <b/>
        <sz val="11"/>
        <rFont val="宋体"/>
        <charset val="134"/>
      </rPr>
      <t>可行性:</t>
    </r>
    <r>
      <rPr>
        <sz val="11"/>
        <rFont val="宋体"/>
        <charset val="134"/>
      </rPr>
      <t>为促进搬迁群众搬得出稳得住后续配套产业基础设施项目是可行的。</t>
    </r>
    <r>
      <rPr>
        <b/>
        <sz val="11"/>
        <rFont val="宋体"/>
        <charset val="134"/>
      </rPr>
      <t xml:space="preserve">
必要性：</t>
    </r>
    <r>
      <rPr>
        <sz val="11"/>
        <rFont val="宋体"/>
        <charset val="134"/>
      </rPr>
      <t xml:space="preserve">根据实地走访调查，现目前加热萨搬迁点自灾后重建以来基础设施建设一直持续开展中，但该搬迁点该产业配套基础设施的缺失给当地的群众造成了严重的生活不便，实施该项目很有必要。
</t>
    </r>
    <r>
      <rPr>
        <b/>
        <sz val="11"/>
        <rFont val="宋体"/>
        <charset val="134"/>
      </rPr>
      <t>效益分析：</t>
    </r>
    <r>
      <rPr>
        <sz val="11"/>
        <rFont val="宋体"/>
        <charset val="134"/>
      </rPr>
      <t>墨脱县加热萨乡、甘登乡搬迁产业配套项目猪圈、牛棚部分项目估算投资1112万元，采取以奖代补、先建后补模式交由当地234户928人，其中脱贫户100户299人实施。可为搬迁群众带动增收1112余万元，为搬迁群众“搬得出，稳得住、能致富”具有实质性的意义，也为搬迁群众解决搬迁后续产业，促进搬迁群众不断增强自我发展能力，持续稳定增加收入，更好巩固拓展脱贫攻坚成果、全面推进乡村振兴。可改善村庄的产业配套设施，从而提高墨脱县灵芝、木耳和羊肚菌、奶制品产量以及藏香猪养殖销售，为搬迁群众增加收益，实现当地农牧民增收和农村经济的稳定增长，为建设社会主义新农村奠定基础。</t>
    </r>
  </si>
  <si>
    <t>墨脱县加热萨乡和甘登乡灾后重建德尔贡搬迁点产业配套项目</t>
  </si>
  <si>
    <r>
      <t>建设内容：</t>
    </r>
    <r>
      <rPr>
        <sz val="11"/>
        <rFont val="宋体"/>
        <charset val="134"/>
      </rPr>
      <t xml:space="preserve">1、康卓登搬迁点新建大棚2836.8平米，网围栏262米、大门1座、场地平整及总体给排水工程等附属工程；2、兴开搬迁点新建大棚5025.6平方米，网围栏256.2米、大门5座、挡土墙265米、改道土沟207米及场地平整和总体给排水工程等附属工程；3、德尔贡地块新建大棚11200平米，网围栏774米、挡土墙66.2米、大门1座及场地平整和总体给排水工程等附属工程。
</t>
    </r>
    <r>
      <rPr>
        <b/>
        <sz val="11"/>
        <rFont val="宋体"/>
        <charset val="134"/>
      </rPr>
      <t>可行性及必要性：</t>
    </r>
    <r>
      <rPr>
        <sz val="11"/>
        <rFont val="宋体"/>
        <charset val="134"/>
      </rPr>
      <t xml:space="preserve">根据实地走访调查，现目前加热萨搬迁点自灾后重建以来基础设施建设一直持续开展中，但该搬迁点该产业配套基础设施的缺失给当地的群众造成了严重的生活不便，实施该项目很有必要。
</t>
    </r>
    <r>
      <rPr>
        <b/>
        <sz val="11"/>
        <rFont val="宋体"/>
        <charset val="134"/>
      </rPr>
      <t>效益分析：</t>
    </r>
    <r>
      <rPr>
        <sz val="11"/>
        <rFont val="宋体"/>
        <charset val="134"/>
      </rPr>
      <t>1</t>
    </r>
    <r>
      <rPr>
        <b/>
        <sz val="11"/>
        <rFont val="宋体"/>
        <charset val="134"/>
      </rPr>
      <t>.</t>
    </r>
    <r>
      <rPr>
        <sz val="11"/>
        <rFont val="宋体"/>
        <charset val="134"/>
      </rPr>
      <t>墨脱县加热萨乡、甘登乡搬迁产业配套项目可解决德尔贡搬迁点20个劳动力就业，波东新村20个劳动力就业以及兴开和康卓登村50个劳动力就业；安排这些劳动力在建设过程中做小工，每人每天按照300元，按照项目实施100个工时计算，可为德尔贡搬迁点村民创收约60万，波东新村村民创收约60万，康卓登及新开约150万，就业的劳动力人均增收约3万；租用村庄工程车辆，按照每车每天500元算，按照德尔贡搬迁点3辆，波东新村3辆，兴开和康卓登村7辆计算，按照项目实施100个工时计算，可为德尔贡搬迁点村民创收约15万，波东新村村民创收约15万，康卓登搬迁点及兴开搬迁点村民合计创收约35万。项目建成后可改善村庄的产业配套设施，从而提高墨脱县灵芝、木耳和羊肚菌、奶制品产量以及藏香猪养殖销售，为搬迁群众增加收益，实现当地农牧民增收和农村经济的稳定增长，为建设社会主义新农村奠定基础。</t>
    </r>
  </si>
  <si>
    <t>墨脱县背崩乡地东村稻田水利灌溉建设项目</t>
  </si>
  <si>
    <t>地东村</t>
  </si>
  <si>
    <r>
      <t>建设内容：</t>
    </r>
    <r>
      <rPr>
        <sz val="11"/>
        <rFont val="宋体"/>
        <charset val="134"/>
      </rPr>
      <t xml:space="preserve">修缮长136米水渠加高、浆砌石水渠700米，新建长960米给水管、6个砖砌沉砂池、2.1千米水渠；
</t>
    </r>
    <r>
      <rPr>
        <b/>
        <sz val="11"/>
        <rFont val="宋体"/>
        <charset val="134"/>
      </rPr>
      <t>可行性和必要性</t>
    </r>
    <r>
      <rPr>
        <sz val="11"/>
        <rFont val="宋体"/>
        <charset val="134"/>
      </rPr>
      <t xml:space="preserve">：墨脱县边境小康村建设完成之后，我县对照“八到村”（硬化路到村、班车到重点村、用电到村、光纤宽带到村、科技服务到村、邮政服务覆盖到村、“三农”金融服务覆盖到村、垃圾转运设施覆盖到村），“村九有”（重点村有幼儿园、每村有卫生室和医护人员、每村有综合文化服务中心、每村有科技特派员、每村有温室大棚、每村有便民超市、每村有致富产业、每村有农牧民专业合作社、每村有治安联防队），“十到户”（户户有安全舒适住房、硬化路到户、安全饮水入户、清洁能源入户、移动宽带入户、广播电视户户通、户户有路灯、户户有浴室、户户有卫生厕所、户户连接排水管沟）的要求，逐一排查，查漏补缺，加强边境村庄生活基础设施建设，巩固守边固边成果，真正实现“山这边比山那边好”、“边境一线比腹心地区好”，实施该项目可行也是必要的。
</t>
    </r>
    <r>
      <rPr>
        <b/>
        <sz val="11"/>
        <rFont val="宋体"/>
        <charset val="134"/>
      </rPr>
      <t>效益分析：</t>
    </r>
    <r>
      <rPr>
        <sz val="11"/>
        <rFont val="宋体"/>
        <charset val="134"/>
      </rPr>
      <t>以工代赈实施该项目，项目报酬比例达到30%，预计该项目为受益群众141户608人，其中：受益脱贫户人口8户30人，增收144万元。</t>
    </r>
  </si>
  <si>
    <t>墨脱县发改委、墨脱县乡村振兴局</t>
  </si>
  <si>
    <t>桑杰顿珠、白玛扎巴</t>
  </si>
  <si>
    <t>墨脱县背崩乡江新村稻田水利灌溉建设项目</t>
  </si>
  <si>
    <t>江新村</t>
  </si>
  <si>
    <r>
      <t>建设内容：</t>
    </r>
    <r>
      <rPr>
        <sz val="11"/>
        <rFont val="宋体"/>
        <charset val="134"/>
      </rPr>
      <t xml:space="preserve">新建取水口挡坎4道、沉砂池2座、蓄水池5座、架管支墩12个；铺设跨冲沟管道3处、2.7千米引水管及配套配套附属工程；
</t>
    </r>
    <r>
      <rPr>
        <b/>
        <sz val="11"/>
        <rFont val="宋体"/>
        <charset val="134"/>
      </rPr>
      <t>必要性和可行性</t>
    </r>
    <r>
      <rPr>
        <sz val="11"/>
        <rFont val="宋体"/>
        <charset val="134"/>
      </rPr>
      <t xml:space="preserve">：墨脱县边境小康村建设完成之后，我县对照“八到村”（硬化路到村、班车到重点村、用电到村、光纤宽带到村、科技服务到村、邮政服务覆盖到村、“三农”金融服务覆盖到村、垃圾转运设施覆盖到村），“村九有”（重点村有幼儿园、每村有卫生室和医护人员、每村有综合文化服务中心、每村有科技特派员、每村有温室大棚、每村有便民超市、每村有致富产业、每村有农牧民专业合作社、每村有治安联防队），“十到户”（户户有安全舒适住房、硬化路到户、安全饮水入户、清洁能源入户、移动宽带入户、广播电视户户通、户户有路灯、户户有浴室、户户有卫生厕所、户户连接排水管沟）的要求，逐一排查，查漏补缺，加强边境村庄生活基础设施建设，巩固守边固边成果，真正实现“山这边比山那边好”、“边境一线比腹心地区好”，实施该项目可行也是必要的。
</t>
    </r>
    <r>
      <rPr>
        <b/>
        <sz val="11"/>
        <rFont val="宋体"/>
        <charset val="134"/>
      </rPr>
      <t>效益分析：</t>
    </r>
    <r>
      <rPr>
        <sz val="11"/>
        <rFont val="宋体"/>
        <charset val="134"/>
      </rPr>
      <t>以工代赈实施该项目，项目报酬比例达到30%，预计该项目为受益群众26户112人，其中：受益脱贫户人口4户22人，增收78万元。</t>
    </r>
  </si>
  <si>
    <t>墨脱茶叶全自动智能化流水生产线建设项目</t>
  </si>
  <si>
    <t>墨脱镇、背崩乡</t>
  </si>
  <si>
    <r>
      <t>建设内容：</t>
    </r>
    <r>
      <rPr>
        <sz val="11"/>
        <rFont val="宋体"/>
        <charset val="134"/>
      </rPr>
      <t xml:space="preserve">购置全自动初制设备1套、发酵车间设备1套、匀堆模块设备6套、全自动筛分线设备1套、烘房设备及锅炉1套；摇青机组1组、杀青模块2套、揉捻机组1组、烘干机组2组等生产设备和全自动包装机1套、三角包内外一体机1台、小罐茶全自动包装机1台、三维智能覆膜机1台等全自动智能揉捻、提香、烘干、发酵等茶产业加工设备及配套附属设施建设。
</t>
    </r>
    <r>
      <rPr>
        <b/>
        <sz val="11"/>
        <rFont val="宋体"/>
        <charset val="134"/>
      </rPr>
      <t>可行性及必要性：</t>
    </r>
    <r>
      <rPr>
        <sz val="11"/>
        <rFont val="宋体"/>
        <charset val="134"/>
      </rPr>
      <t xml:space="preserve">引进茶叶加工技术、工艺和装备，全面提升茶叶加工业的技术水平和自主创新能力，墨脱县当地的藏茶茶叶种植基地为本项目提供了货源保障，实施该项目可行及必要。
</t>
    </r>
    <r>
      <rPr>
        <b/>
        <sz val="11"/>
        <rFont val="宋体"/>
        <charset val="134"/>
      </rPr>
      <t>效益分析：</t>
    </r>
    <r>
      <rPr>
        <sz val="11"/>
        <rFont val="宋体"/>
        <charset val="134"/>
      </rPr>
      <t>茶叶加工对环境不会造成严重污染，还可以带动茶基地发展，茶叶种植还可以绿化荒山荒坡，保持水土。引进茶叶生产线，协调了原料与加工，加工与销售的关系，促进了茶业产业化进程。引进茶叶加工技术、工艺和装备，全面提升茶叶加工业的技术水平和自主创新能力。墨脱县当地的茶叶种植基地为本项目提供了货源保障。
墨脱茶叶全自动智能化流水生产线建设项目的实施后的社会经济效益主要体现在如下方面：
一、项目实施后，将带动当地茶叶种植及茶叶加工技术的发展，项目实施后符合当地茶产量日益增长的现状需求，也可以将更先进的茶叶加工技术带给当地的加工企业，带动墨脱县当地的茶产业发展。
二、项目实施后，在建设期和运营期都可以当地提供一定的就业岗位，增加当地居民的经济收入，其次项目运行后可以带动当地居民的生产积极性，引导当地种植户进行茶叶种植及加工，为当地茶叶种植户提供新的茶叶加工技术，为茶叶的加工、储存、销售提供了有力保障。
三、本项目拟建于墨脱县背崩乡、墨脱县拉贡茶场，项目建成后将增加当地的就业人口。在运营期为墨脱县背崩乡茶叶加工厂提供就业岗位20人，人均增收6万/年，墨脱县拉贡茶场茶叶加工厂提供就业岗位15人，人均增收6万/年。墨脱镇、背崩乡共计1206户4965人，其中脱贫160户651人，监测对象1户2人。根据《关于加强财政支持产业发展项目收益资金使用管理工作的通告》（藏财农【2021】20号），该项目购置的茶叶加工设备生产线确权到墨脱县扶贫开发投资有限公司，由该公司将设备出租给茶企的方式收取租金7:3向墨脱镇、背崩乡脱贫户，监测户分红。</t>
    </r>
  </si>
  <si>
    <t>墨脱县背崩乡地东村茶业配套设施项目</t>
  </si>
  <si>
    <r>
      <t>建设内容：</t>
    </r>
    <r>
      <rPr>
        <sz val="11"/>
        <rFont val="宋体"/>
        <charset val="134"/>
        <scheme val="minor"/>
      </rPr>
      <t xml:space="preserve">核定新建路堑墙工程5374.79立方米、路肩墙工程5244.85立方米、排水沟工程3101.54平方米；
</t>
    </r>
    <r>
      <rPr>
        <b/>
        <sz val="11"/>
        <rFont val="宋体"/>
        <charset val="134"/>
        <scheme val="minor"/>
      </rPr>
      <t>可行性：</t>
    </r>
    <r>
      <rPr>
        <sz val="11"/>
        <rFont val="宋体"/>
        <charset val="134"/>
        <scheme val="minor"/>
      </rPr>
      <t xml:space="preserve">为了解决茶园面积大，采茶设备无法进场，配套茶园基础设施，实施该项目可行。
</t>
    </r>
    <r>
      <rPr>
        <b/>
        <sz val="11"/>
        <rFont val="宋体"/>
        <charset val="134"/>
        <scheme val="minor"/>
      </rPr>
      <t>必要性</t>
    </r>
    <r>
      <rPr>
        <sz val="11"/>
        <rFont val="宋体"/>
        <charset val="134"/>
        <scheme val="minor"/>
      </rPr>
      <t xml:space="preserve">：项目的建设是巩固拓展脱贫攻坚与乡村振兴衔接的有效途径，是产业兴旺的关键，得到了人民群众的广泛支持，实施该项目很有必要。
</t>
    </r>
    <r>
      <rPr>
        <b/>
        <sz val="11"/>
        <rFont val="宋体"/>
        <charset val="134"/>
        <scheme val="minor"/>
      </rPr>
      <t>效益分析：</t>
    </r>
    <r>
      <rPr>
        <sz val="11"/>
        <rFont val="宋体"/>
        <charset val="134"/>
        <scheme val="minor"/>
      </rPr>
      <t>项目报酬比例达到30%，预计该项目为受益群众141户608人，其中：受益脱贫户人口8户30人，增收144万元。</t>
    </r>
  </si>
  <si>
    <t>墨脱县背崩乡德尔贡村茶叶智能化流水生产线一期建设项目</t>
  </si>
  <si>
    <t>德尔贡村、波东村、甘登村</t>
  </si>
  <si>
    <r>
      <t>建设内容：</t>
    </r>
    <r>
      <rPr>
        <sz val="11"/>
        <rFont val="宋体"/>
        <charset val="134"/>
        <scheme val="minor"/>
      </rPr>
      <t xml:space="preserve">黑毛茶设备采购1台，茶叶精制设备采购1台、压制全自动设备采购1台，烘房空压机设备采购1台，包装、审评室设备采购1项，蒸汽锅炉采购1项，设备电控系统1项，厂房电路系统1项。
</t>
    </r>
    <r>
      <rPr>
        <b/>
        <sz val="11"/>
        <rFont val="宋体"/>
        <charset val="134"/>
        <scheme val="minor"/>
      </rPr>
      <t>可行性及必要性：</t>
    </r>
    <r>
      <rPr>
        <sz val="11"/>
        <rFont val="宋体"/>
        <charset val="134"/>
        <scheme val="minor"/>
      </rPr>
      <t xml:space="preserve">引进茶叶加工技术、工艺和装备，全面提升茶叶加工业的技术水平和自主创新能力，墨脱县当地的藏茶茶叶种植基地为本项目提供了货源保障，实施该项目可行及必要。
</t>
    </r>
    <r>
      <rPr>
        <b/>
        <sz val="11"/>
        <rFont val="宋体"/>
        <charset val="134"/>
        <scheme val="minor"/>
      </rPr>
      <t>效益分析：</t>
    </r>
    <r>
      <rPr>
        <sz val="11"/>
        <rFont val="宋体"/>
        <charset val="134"/>
        <scheme val="minor"/>
      </rPr>
      <t>本项目的实施后的社会经济效益主要体现在如下方面：一、项目实施后，将带动当地藏茶茶叶种植及茶叶加工技术的发展，项目实施后符合当地茶产量日益增长的现状需求，也可以将更先进的茶叶加工技术带给当地的加工企业，带动墨脱县当地的茶产业发展。二、项目实施后，在建设期和运营期都可以当地提供一定的就业岗位，增加当地居民的经济收入，其次项目运行后可以带动当地居民的生产积极性，引导当地种植户进行茶叶种植及加工，为当地茶叶种植户提供新的茶叶加工技术，为茶叶的加工、储存、销售提供了有力保障。三、本项目拟建于墨脱县背崩乡德尔贡村，项目建成后将增加当地的就业人口。在运营期为墨脱县背崩乡德尔贡村茶叶加工厂提供就业岗位10人，人均增收6万/年。墨脱县背崩乡德尔贡村共606户2514人。根据《关于加强财政支持产业发展项目收益资金使用管理工作的通告》（藏财农【2021】20号），该项目购置的茶叶加工设备生产线确权给墨脱县扶贫开发投资有限公司，由该公司将设备出租给第三方运营企业。根据本项目的租金收入明细表，本项目计算期15年，共计租金收入为730.83万元，第一年租金收入为33万元每年。之后第2年至第8年按照一定比例增加租金，考虑到后期设备的老旧及折损，在第9至15年按照一定比例下降。</t>
    </r>
  </si>
  <si>
    <t>墨脱县农业农村局、墨脱县乡村振兴局</t>
  </si>
  <si>
    <t>白玛扎巴18108941411；袁瑜贵18143248111</t>
  </si>
  <si>
    <t>墨脱县背崩乡格林村旅游发展茶叶基地建设汽车帐篷营地提升改造项目</t>
  </si>
  <si>
    <t>格林村</t>
  </si>
  <si>
    <r>
      <t>建设内容：</t>
    </r>
    <r>
      <rPr>
        <sz val="11"/>
        <rFont val="宋体"/>
        <charset val="134"/>
        <scheme val="minor"/>
      </rPr>
      <t xml:space="preserve">新建钢架玻璃板202㎡。
</t>
    </r>
    <r>
      <rPr>
        <b/>
        <sz val="11"/>
        <rFont val="宋体"/>
        <charset val="134"/>
        <scheme val="minor"/>
      </rPr>
      <t>可行性及必要性：</t>
    </r>
    <r>
      <rPr>
        <sz val="11"/>
        <rFont val="宋体"/>
        <charset val="134"/>
        <scheme val="minor"/>
      </rPr>
      <t xml:space="preserve">按照“产业兴旺、生态宜居、乡风文明、治理有效、生活富裕”的总要求，依托易贡白村良好的区位优势，丰富的土地资源，扎实的产业基础，原生的乡村气息，以生态农业种植为主体，原乡风情体验旅游为特色，借助墨脱旅游发展契机，建设美丽田园，特色民居，注重乡村生态环境和乡村人文保护，提升乡村人居环境，完善乡村基础设施和旅游服务设施配套，打造生态与人文和谐、农业与旅游融合发展，集农业种植、田园观光、乡村休闲、民俗体验于一体的茶旅融合新乡村，实施该项目可行及必要。
</t>
    </r>
    <r>
      <rPr>
        <b/>
        <sz val="11"/>
        <rFont val="宋体"/>
        <charset val="134"/>
        <scheme val="minor"/>
      </rPr>
      <t>效益分析：</t>
    </r>
    <r>
      <rPr>
        <sz val="11"/>
        <rFont val="宋体"/>
        <charset val="134"/>
        <scheme val="minor"/>
      </rPr>
      <t>依托格林村茶旅融合产业，实现茶旅规模化经营，提升产业发展效益。发展农旅经济，将古树资源加以开发和保护，借墨脱县旅游产业大力发展的东风，提升旅游文化产业服务质量，增加村民经济收入，拓宽村民增收致富渠道。为格林村32户，118人，脱贫户3户7人。发展乡村旅游经济，采取“公司+基地+村集体+农户”经营模式，引导村集体以旅游服务设施为资本纽带，通过向公司承租、流转，将旅游产业向农村纵深延伸，并带动实地就业（就业人员优先考虑脱贫人口、三类人）。项目产生收益后，公司、村集体、农户按5:3:2比例分红，让农户获得旅游设施租金按照7:3分红及就业工资收入，让乡村振兴发展带动村集体经济组织年均增收约20万，群众增收约4万元增加收入。</t>
    </r>
  </si>
  <si>
    <t>白玛扎巴18108941411</t>
  </si>
  <si>
    <t>二、巩固提升类（人居环境整治类）</t>
  </si>
  <si>
    <t>墨脱县背崩乡格林村基础设施提升项目</t>
  </si>
  <si>
    <t>1、新建台阶踏步307.69㎡，新建道路硬1253.25㎡，道路边沟410.3m，破旧道路重铺3335.44㎡， 疏通现状道路边沟760m，新增路灯7盏。
2、土地平整，挖填方14195.25m³，新建3~4m高挡土墙269.3m，新建1~2m高挡土墙210m。
3、新建水沟83m，浆砌石排水沟125m，砖砌花池204m。疏通污水井32个，并更换污水井盖64个。</t>
  </si>
  <si>
    <t>墨脱县背崩乡阿苍村综合提升项目</t>
  </si>
  <si>
    <t>阿苍村</t>
  </si>
  <si>
    <r>
      <t>新建道路120㎡，道路边沟635米，挡土墙工程3628m³</t>
    </r>
    <r>
      <rPr>
        <sz val="11"/>
        <rFont val="仿宋"/>
        <charset val="134"/>
      </rPr>
      <t>等工程。</t>
    </r>
  </si>
  <si>
    <t>墨脱县背崩乡江新村美丽宜居项目（一期）</t>
  </si>
  <si>
    <t>1、新建垃圾收点19.3平米，新建垃圾转运站50.84平米.2、新建防护挡土墙2609.69立方米。3、新建村庄给水工程、排污工程和取水设施。4、新建硬化道路425.55平米、新建村庄太阳能路灯照明等，促进乡村建设。</t>
  </si>
  <si>
    <t>墨脱县巴登村人居环境整治项目</t>
  </si>
  <si>
    <t>巴登村</t>
  </si>
  <si>
    <t>1、新建挡土墙2472m³，新建菱形骨架护坡188m,新建硬化1999.3㎡，新建树池100个，土石方工程2882.49m。 2、新建化粪池1座，新建水渠122.89米等。</t>
  </si>
  <si>
    <t xml:space="preserve"> </t>
  </si>
  <si>
    <t>墨脱县农村生活垃圾清运项目</t>
  </si>
  <si>
    <t>农村生活垃圾收集、转运、清理。</t>
  </si>
  <si>
    <t>(三)小型公益性基础设施类</t>
  </si>
  <si>
    <t>墨脱县农村水系连通及农村水系综合整治工程(二期）</t>
  </si>
  <si>
    <t>玛迪村、多龙岗村、占根卡村、桑珍卡村、德兴村、巴登村、贡日村</t>
  </si>
  <si>
    <t>墨脱县村级水系连通工程综合治理河道5km，涉及5个乡镇7个村，其中背崩乡巴登村新建排洪渠长360m，截水沟400m；德兴乡德兴村新建护岸长1000m；格当乡多龙岗村新建护岸长1000m、疏浚500m；格当乡桑珍卡村新建堤防长300m、护岸长600m、疏浚600m;格当乡占跟卡村新建堤防长1100m；墨脱镇玛迪村新建护岸长500m；达木乡贡日村新建护岸长500m；工程规模以该批为准。</t>
  </si>
  <si>
    <t>墨脱县格当乡格当村基础施建设项目</t>
  </si>
  <si>
    <t>格当村</t>
  </si>
  <si>
    <t>1、购买80个垃圾桶，修建1个垃圾转运点 规格10m*6m*4m(长*宽*高)。2、新建取水口1座，沉砂池1座、引水管道5公里等工程，供水能力150m³/d。3、五保户的道路还需硬化150米，宽3米。4、污水处理设施，排污管道800米。</t>
  </si>
  <si>
    <t>墨脱县朗杰岗村饮用水水源地修复工程</t>
  </si>
  <si>
    <t>朗杰岗村</t>
  </si>
  <si>
    <t>1、新建防洪堤360㎡；2、新建钢筋石笼谷坊3㎡；3、边坡混凝土框格梁433.2㎡；4、锚杆3965米等。</t>
  </si>
  <si>
    <t>墨脱县背崩乡德尔贡村村道提升项目</t>
  </si>
  <si>
    <t>德尔贡村</t>
  </si>
  <si>
    <t>新建道路长427米，3.5米宽。</t>
  </si>
  <si>
    <t>墨脱县甘登乡甘登村配套公益性基础设施建设项目</t>
  </si>
  <si>
    <t>甘登村</t>
  </si>
  <si>
    <t>核定新建挡土墙工程 831.84 立方米 护坡工程 267 立方米、绿化工程 
1707.74平方米、护栏工程 257.21 米等工程</t>
  </si>
  <si>
    <t>墨脱县发改委</t>
  </si>
  <si>
    <t>桑杰顿珠13989949085</t>
  </si>
  <si>
    <t>(四)宜居宜业和美丽村庄建设类</t>
  </si>
  <si>
    <t>墨脱县德兴乡文朗村美丽宜居项目</t>
  </si>
  <si>
    <t xml:space="preserve">1、给水工程：5171mPE管等；
2、排水工程：1769m波纹管；
3、村内道路硬化工程2865.92㎡；
4、新增路灯41盏；
5、新建护坡1108.5平方米等。
</t>
  </si>
  <si>
    <t>墨脱县德兴乡易贡白村美丽宜居项目</t>
  </si>
  <si>
    <t>1、公厕维修改造61.2平方米；
2、道路硬化845.56平方米、道路排水沟工程304米、道路拆除工程643平方米；
3、挡土墙工程4336立方米；
4、饮水工程及栏杆；
5、网围栏等附属工程。</t>
  </si>
  <si>
    <t>乡村振兴局</t>
  </si>
  <si>
    <t>墨脱县2022年、2023年农牧民新风貌行动项目</t>
  </si>
  <si>
    <t>巴登村、背崩村、波东村、德尔贡村、江新村、地东村、布龙村、巴登则村、那尔东村、卡布村、荷扎村、阿苍村、格林村、西让村、墨脱村、玛迪村、德兴村、德果村、文朗村、易贡白村、多龙岗村、桑珍卡村、珠村</t>
  </si>
  <si>
    <t>为巴登村、背崩村、波东村、德尔贡村、江新村、地东村、布龙村、巴登则村、那尔东村、卡布村、荷扎村、阿苍村、格林村、西让村、墨脱村、玛迪村、德兴村、德果村、文朗村、易贡白村、多龙岗村、桑珍卡村、珠村共23个村庄，进一步增强农牧民群众主人翁意识，最大激发农牧民群众参与积极性、主动性，引导农牧民群众破除陈规陋习，改变移风易俗，树立积极健康、文明向上新风尚，推动实现村级事务标准化、具体化，让乡村治理工作可量化、有抓手，促进农牧民新风貌行动持续深入开展，实现村庄展现新风貌、焕发新活力、群众精神面貌佳，着力构建全民共建共治共享的乡村治理新格局。</t>
  </si>
  <si>
    <t>(五)生态保护和建设类</t>
  </si>
  <si>
    <t>墨脱县生态岗位补助资金项目</t>
  </si>
  <si>
    <t>落实生态护林员岗位106个，每人每年补助资金3500元。</t>
  </si>
  <si>
    <t>墨脱县生态环境局
县乡村振兴局</t>
  </si>
  <si>
    <t>格桑巴珠白玛扎巴</t>
  </si>
  <si>
    <t>（六）、扶贫贷款贴息类</t>
  </si>
  <si>
    <t>墨脱县2022年扶贫贷款贴息项目</t>
  </si>
  <si>
    <t>完成缴纳2022年扶贫贷款贴息。</t>
  </si>
  <si>
    <t>（七）其他类</t>
  </si>
  <si>
    <t>墨脱县农牧民技能培训项目</t>
  </si>
  <si>
    <t>组织当地农牧民群众150余人，开展茶叶种植、施肥、修剪、采摘等技能培训，使农村劳动力掌握一技之长。</t>
  </si>
  <si>
    <t>墨脱县乡村振兴项目管理费</t>
  </si>
  <si>
    <t>根据《中央财政衔接推进乡村振兴补助资金管理办法》财农〔2021〕19号，项目管理费用于项目前期设计、评审、招标、监理以及验收等项目管理相关支出。</t>
  </si>
  <si>
    <t>墨脱县农业农村局</t>
  </si>
  <si>
    <t>袁瑜贵18143248111</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</si>
</sst>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Red]\(0.0\)"/>
  </numFmts>
  <fonts count="44">
    <font>
      <sz val="11"/>
      <color theme="1"/>
      <name val="宋体"/>
      <charset val="134"/>
      <scheme val="minor"/>
    </font>
    <font>
      <b/>
      <sz val="11"/>
      <name val="宋体"/>
      <charset val="134"/>
      <scheme val="minor"/>
    </font>
    <font>
      <sz val="11"/>
      <name val="宋体"/>
      <charset val="134"/>
      <scheme val="minor"/>
    </font>
    <font>
      <b/>
      <sz val="16"/>
      <color theme="1"/>
      <name val="宋体"/>
      <charset val="134"/>
      <scheme val="minor"/>
    </font>
    <font>
      <sz val="20"/>
      <color theme="1"/>
      <name val="宋体"/>
      <charset val="134"/>
      <scheme val="minor"/>
    </font>
    <font>
      <b/>
      <sz val="24"/>
      <color theme="1"/>
      <name val="宋体"/>
      <charset val="134"/>
      <scheme val="minor"/>
    </font>
    <font>
      <b/>
      <sz val="12"/>
      <name val="宋体"/>
      <charset val="134"/>
    </font>
    <font>
      <sz val="12"/>
      <color theme="1"/>
      <name val="宋体"/>
      <charset val="134"/>
      <scheme val="minor"/>
    </font>
    <font>
      <b/>
      <sz val="14"/>
      <name val="宋体"/>
      <charset val="134"/>
    </font>
    <font>
      <sz val="11"/>
      <name val="宋体"/>
      <charset val="134"/>
    </font>
    <font>
      <sz val="12"/>
      <name val="宋体"/>
      <charset val="134"/>
    </font>
    <font>
      <b/>
      <sz val="11"/>
      <name val="宋体"/>
      <charset val="134"/>
    </font>
    <font>
      <sz val="12"/>
      <name val="宋体"/>
      <charset val="134"/>
      <scheme val="minor"/>
    </font>
    <font>
      <sz val="10"/>
      <name val="宋体"/>
      <charset val="134"/>
    </font>
    <font>
      <b/>
      <sz val="14"/>
      <name val="宋体"/>
      <charset val="134"/>
      <scheme val="minor"/>
    </font>
    <font>
      <sz val="10"/>
      <name val="仿宋_GB2312"/>
      <charset val="134"/>
    </font>
    <font>
      <sz val="10"/>
      <name val="宋体"/>
      <charset val="134"/>
      <scheme val="minor"/>
    </font>
    <font>
      <sz val="11"/>
      <name val="仿宋"/>
      <charset val="134"/>
    </font>
    <font>
      <sz val="10"/>
      <name val="Times New Roman"/>
      <charset val="134"/>
    </font>
    <font>
      <sz val="12"/>
      <name val="仿宋"/>
      <charset val="134"/>
    </font>
    <font>
      <sz val="14"/>
      <name val="宋体"/>
      <charset val="134"/>
    </font>
    <font>
      <b/>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name val="宋体"/>
      <charset val="134"/>
    </font>
    <font>
      <sz val="11"/>
      <color indexed="63"/>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2" borderId="8"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3" borderId="11" applyNumberFormat="0" applyAlignment="0" applyProtection="0">
      <alignment vertical="center"/>
    </xf>
    <xf numFmtId="0" fontId="31" fillId="4" borderId="12" applyNumberFormat="0" applyAlignment="0" applyProtection="0">
      <alignment vertical="center"/>
    </xf>
    <xf numFmtId="0" fontId="32" fillId="4" borderId="11" applyNumberFormat="0" applyAlignment="0" applyProtection="0">
      <alignment vertical="center"/>
    </xf>
    <xf numFmtId="0" fontId="33" fillId="5" borderId="13" applyNumberFormat="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41" fillId="0" borderId="0" applyProtection="0">
      <alignment vertical="center"/>
    </xf>
    <xf numFmtId="0" fontId="10" fillId="0" borderId="0" applyProtection="0">
      <alignment vertical="center"/>
    </xf>
    <xf numFmtId="0" fontId="42" fillId="0" borderId="0" applyProtection="0">
      <alignment vertical="center"/>
    </xf>
    <xf numFmtId="0" fontId="10" fillId="0" borderId="0"/>
    <xf numFmtId="0" fontId="10" fillId="0" borderId="0">
      <alignment vertical="center"/>
    </xf>
    <xf numFmtId="0" fontId="10" fillId="0" borderId="0">
      <alignment vertical="center"/>
    </xf>
    <xf numFmtId="0" fontId="43" fillId="0" borderId="0">
      <alignment vertical="center"/>
    </xf>
    <xf numFmtId="0" fontId="41" fillId="0" borderId="0"/>
  </cellStyleXfs>
  <cellXfs count="106">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xf numFmtId="0" fontId="2"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57" fontId="12" fillId="0" borderId="4"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57" fontId="9" fillId="0" borderId="4" xfId="0" applyNumberFormat="1" applyFont="1" applyFill="1" applyBorder="1" applyAlignment="1">
      <alignment horizontal="center" vertical="center"/>
    </xf>
    <xf numFmtId="57" fontId="2" fillId="0" borderId="4" xfId="0" applyNumberFormat="1" applyFont="1" applyFill="1" applyBorder="1" applyAlignment="1">
      <alignment horizontal="center" vertical="center"/>
    </xf>
    <xf numFmtId="0" fontId="1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4"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4" xfId="0" applyFont="1" applyFill="1" applyBorder="1" applyAlignment="1">
      <alignment vertical="center" wrapText="1"/>
    </xf>
    <xf numFmtId="0" fontId="7" fillId="0" borderId="7"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57" fontId="10" fillId="0" borderId="4"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shrinkToFit="1"/>
    </xf>
    <xf numFmtId="176" fontId="9" fillId="0" borderId="2" xfId="0" applyNumberFormat="1" applyFont="1" applyFill="1" applyBorder="1" applyAlignment="1">
      <alignment horizontal="center" vertical="center" shrinkToFit="1"/>
    </xf>
    <xf numFmtId="176" fontId="15" fillId="0" borderId="3" xfId="0" applyNumberFormat="1" applyFont="1" applyFill="1" applyBorder="1" applyAlignment="1">
      <alignment horizontal="center" vertical="center" wrapText="1"/>
    </xf>
    <xf numFmtId="57" fontId="1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shrinkToFit="1"/>
    </xf>
    <xf numFmtId="176" fontId="16" fillId="0" borderId="4"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8" fillId="0" borderId="4"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7" fillId="0" borderId="5"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10" fillId="0"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4" xfId="49" applyNumberFormat="1" applyFont="1" applyFill="1" applyBorder="1" applyAlignment="1">
      <alignment horizontal="center" vertical="center" wrapText="1"/>
    </xf>
    <xf numFmtId="0" fontId="13" fillId="0" borderId="4" xfId="0" applyFont="1" applyFill="1" applyBorder="1" applyAlignment="1">
      <alignment horizontal="center" vertical="center"/>
    </xf>
    <xf numFmtId="177" fontId="19" fillId="0" borderId="7"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5" fillId="0" borderId="0" xfId="0" applyNumberFormat="1" applyFont="1" applyFill="1" applyAlignment="1">
      <alignment vertical="center" wrapText="1"/>
    </xf>
    <xf numFmtId="0" fontId="0" fillId="0" borderId="0" xfId="0" applyNumberFormat="1" applyFont="1" applyFill="1" applyAlignment="1">
      <alignment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177" fontId="6" fillId="0" borderId="4" xfId="0" applyNumberFormat="1" applyFont="1" applyFill="1" applyBorder="1" applyAlignment="1">
      <alignment vertical="center" wrapText="1"/>
    </xf>
    <xf numFmtId="0" fontId="20" fillId="0" borderId="4" xfId="0" applyFont="1" applyFill="1" applyBorder="1" applyAlignment="1">
      <alignment horizontal="center" vertical="center" wrapText="1"/>
    </xf>
    <xf numFmtId="0" fontId="9" fillId="0" borderId="0" xfId="0" applyFont="1" applyFill="1" applyAlignment="1">
      <alignment horizontal="center" vertical="center"/>
    </xf>
    <xf numFmtId="176" fontId="6" fillId="0" borderId="4" xfId="0" applyNumberFormat="1" applyFont="1" applyFill="1" applyBorder="1" applyAlignment="1">
      <alignment vertical="center" wrapText="1"/>
    </xf>
    <xf numFmtId="0" fontId="21" fillId="0" borderId="4" xfId="0" applyNumberFormat="1" applyFont="1" applyFill="1" applyBorder="1" applyAlignment="1">
      <alignment vertical="center" wrapText="1"/>
    </xf>
    <xf numFmtId="0" fontId="2" fillId="0" borderId="4" xfId="0" applyFont="1" applyFill="1" applyBorder="1" applyAlignment="1">
      <alignment vertical="center"/>
    </xf>
    <xf numFmtId="0" fontId="10" fillId="0" borderId="4" xfId="0"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4" xfId="0" applyFont="1" applyFill="1" applyBorder="1" applyAlignment="1">
      <alignment vertical="center" wrapText="1"/>
    </xf>
    <xf numFmtId="177" fontId="6" fillId="0" borderId="4" xfId="0" applyNumberFormat="1" applyFont="1" applyFill="1" applyBorder="1" applyAlignment="1">
      <alignment vertical="center" wrapText="1"/>
    </xf>
    <xf numFmtId="0" fontId="2" fillId="0" borderId="4" xfId="0" applyFont="1" applyFill="1" applyBorder="1" applyAlignment="1">
      <alignment horizontal="center"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_扶贫资金整合明细表.调整" xfId="50"/>
    <cellStyle name="常规_整合明细.更新" xfId="51"/>
    <cellStyle name="常规 2 2 2" xfId="52"/>
    <cellStyle name="常规 2 2" xfId="53"/>
    <cellStyle name="常规 10" xfId="54"/>
    <cellStyle name="常规_贫困县涉农资金整合工作示范县统计表12月21日" xfId="55"/>
    <cellStyle name="常规 2" xfId="56"/>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737870</xdr:colOff>
      <xdr:row>43</xdr:row>
      <xdr:rowOff>0</xdr:rowOff>
    </xdr:from>
    <xdr:to>
      <xdr:col>3</xdr:col>
      <xdr:colOff>895985</xdr:colOff>
      <xdr:row>43</xdr:row>
      <xdr:rowOff>171450</xdr:rowOff>
    </xdr:to>
    <xdr:pic>
      <xdr:nvPicPr>
        <xdr:cNvPr id="2"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895985</xdr:colOff>
      <xdr:row>43</xdr:row>
      <xdr:rowOff>171450</xdr:rowOff>
    </xdr:to>
    <xdr:pic>
      <xdr:nvPicPr>
        <xdr:cNvPr id="3"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4"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7"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10"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11"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2"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3"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4"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5"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20"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21"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2"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3"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4"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5"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6"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7"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3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3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32"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33"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34"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35"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36"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37"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38"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39"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0"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1"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2"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3"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4"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5"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6"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7"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8"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9"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0"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1"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2"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3"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54"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55"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58"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59"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60"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61"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62"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63"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4"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5"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6"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7"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68"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69"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70"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71"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72"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73"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74"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75"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76"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77"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78"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79"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0"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1"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2"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3"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4"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5"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6"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87"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88"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89"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90"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91"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92"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93"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94"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95"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96"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97"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98"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99"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100"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101"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102"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103"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104"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105"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106"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107"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08"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09"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0"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1"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2"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3"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4"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5"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116"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117"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8"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119"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120"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121"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122"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123"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124"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125"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126"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127"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28"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29"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0"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1"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13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3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3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3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3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4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0"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1"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2"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3"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5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5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5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16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0"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1"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2"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3"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17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7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7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180"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181"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8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8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184"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185"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8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18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188"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189"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190"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191"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192"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193"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194"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195"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96"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97"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9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19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0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0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0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0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04"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05"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06"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07"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08"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09"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10"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11"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12"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13"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14"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15"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216"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217"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218"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219"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220"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221"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222"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223"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224"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225"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226"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227"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28"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29"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0"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1"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23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36"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37"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38"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39"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40"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41"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42"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43"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244"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245"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46"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247"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4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4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5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5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5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25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895985</xdr:colOff>
      <xdr:row>43</xdr:row>
      <xdr:rowOff>171450</xdr:rowOff>
    </xdr:to>
    <xdr:pic>
      <xdr:nvPicPr>
        <xdr:cNvPr id="254"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895985</xdr:colOff>
      <xdr:row>43</xdr:row>
      <xdr:rowOff>171450</xdr:rowOff>
    </xdr:to>
    <xdr:pic>
      <xdr:nvPicPr>
        <xdr:cNvPr id="255"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5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5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258"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259"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6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6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262"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263"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4"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5"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6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70"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71"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272"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273"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74"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275"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76"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77"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7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7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8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8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8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28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84"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85"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86"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287"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88"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289"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290"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291"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92"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93"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94"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295"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96"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97"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98"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299"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300"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301"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302"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303"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04"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05"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306"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307"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30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30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310"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311"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312"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313"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314"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315"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16"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17"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18"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19"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20"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21"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22"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23"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324"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325"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326"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327"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28"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329"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30"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331"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2"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3"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4"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5"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6"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7"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8"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339"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340"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341"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342"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343"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44"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45"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346"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347"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348"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349"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50"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351"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352"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353"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354"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355"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356"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357"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358"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359"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0"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1"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2"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3"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4"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5"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6"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67"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368"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369"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70"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371"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372"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373"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374"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375"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376"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377"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378"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379"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0"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1"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6"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387"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8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8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39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0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0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2"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3"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8"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09"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1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2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42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2"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3"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8"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429"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430"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431"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432"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433"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34"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35"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436"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437"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43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43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440"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441"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442"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443"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444"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445"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446"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447"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4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4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4"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455"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456"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457"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458"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459"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60"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61"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62"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463"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64"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65"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66"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467"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68"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69"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70"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471"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472"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473"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474"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475"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476"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477"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478"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479"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0"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1"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6"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487"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488"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489"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0"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1"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492"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493"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4"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5"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496"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497"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8"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499"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50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895985</xdr:colOff>
      <xdr:row>43</xdr:row>
      <xdr:rowOff>171450</xdr:rowOff>
    </xdr:to>
    <xdr:pic>
      <xdr:nvPicPr>
        <xdr:cNvPr id="506"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895985</xdr:colOff>
      <xdr:row>43</xdr:row>
      <xdr:rowOff>171450</xdr:rowOff>
    </xdr:to>
    <xdr:pic>
      <xdr:nvPicPr>
        <xdr:cNvPr id="507" name="图片 3335"/>
        <xdr:cNvPicPr>
          <a:picLocks noChangeAspect="1"/>
        </xdr:cNvPicPr>
      </xdr:nvPicPr>
      <xdr:blipFill>
        <a:blip r:embed="rId1"/>
        <a:stretch>
          <a:fillRect/>
        </a:stretch>
      </xdr:blipFill>
      <xdr:spPr>
        <a:xfrm>
          <a:off x="3204210" y="57565925"/>
          <a:ext cx="15811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0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0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10"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11"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1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1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514"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515"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1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1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18"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19"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0"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1"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2"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3"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524"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149860</xdr:rowOff>
    </xdr:to>
    <xdr:pic>
      <xdr:nvPicPr>
        <xdr:cNvPr id="525" name="图片 3335"/>
        <xdr:cNvPicPr>
          <a:picLocks noChangeAspect="1"/>
        </xdr:cNvPicPr>
      </xdr:nvPicPr>
      <xdr:blipFill>
        <a:blip r:embed="rId1"/>
        <a:stretch>
          <a:fillRect/>
        </a:stretch>
      </xdr:blipFill>
      <xdr:spPr>
        <a:xfrm>
          <a:off x="3197225" y="57565925"/>
          <a:ext cx="13843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6"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27"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28"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29"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4"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535"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536"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537"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538"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539"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540"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541"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542"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176530</xdr:rowOff>
    </xdr:to>
    <xdr:pic>
      <xdr:nvPicPr>
        <xdr:cNvPr id="543" name="图片 3335"/>
        <xdr:cNvPicPr>
          <a:picLocks noChangeAspect="1"/>
        </xdr:cNvPicPr>
      </xdr:nvPicPr>
      <xdr:blipFill>
        <a:blip r:embed="rId1"/>
        <a:stretch>
          <a:fillRect/>
        </a:stretch>
      </xdr:blipFill>
      <xdr:spPr>
        <a:xfrm>
          <a:off x="3204210" y="57565925"/>
          <a:ext cx="20955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544"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545"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546"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547"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548"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549"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550"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551"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52"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53"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54"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555"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56"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57"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558"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559"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60"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561"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562"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189865</xdr:rowOff>
    </xdr:to>
    <xdr:pic>
      <xdr:nvPicPr>
        <xdr:cNvPr id="563" name="图片 3335"/>
        <xdr:cNvPicPr>
          <a:picLocks noChangeAspect="1"/>
        </xdr:cNvPicPr>
      </xdr:nvPicPr>
      <xdr:blipFill>
        <a:blip r:embed="rId1"/>
        <a:stretch>
          <a:fillRect/>
        </a:stretch>
      </xdr:blipFill>
      <xdr:spPr>
        <a:xfrm>
          <a:off x="3197225" y="57565925"/>
          <a:ext cx="13843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564"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565"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566"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858520</xdr:colOff>
      <xdr:row>43</xdr:row>
      <xdr:rowOff>176530</xdr:rowOff>
    </xdr:to>
    <xdr:pic>
      <xdr:nvPicPr>
        <xdr:cNvPr id="567" name="图片 3335"/>
        <xdr:cNvPicPr>
          <a:picLocks noChangeAspect="1"/>
        </xdr:cNvPicPr>
      </xdr:nvPicPr>
      <xdr:blipFill>
        <a:blip r:embed="rId1"/>
        <a:stretch>
          <a:fillRect/>
        </a:stretch>
      </xdr:blipFill>
      <xdr:spPr>
        <a:xfrm>
          <a:off x="3197225" y="57565925"/>
          <a:ext cx="12763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68"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69"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70"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71"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72"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73"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74"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75"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576"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577"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578"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622935</xdr:colOff>
      <xdr:row>43</xdr:row>
      <xdr:rowOff>0</xdr:rowOff>
    </xdr:from>
    <xdr:to>
      <xdr:col>3</xdr:col>
      <xdr:colOff>777240</xdr:colOff>
      <xdr:row>43</xdr:row>
      <xdr:rowOff>167640</xdr:rowOff>
    </xdr:to>
    <xdr:pic>
      <xdr:nvPicPr>
        <xdr:cNvPr id="579" name="图片 3335"/>
        <xdr:cNvPicPr>
          <a:picLocks noChangeAspect="1"/>
        </xdr:cNvPicPr>
      </xdr:nvPicPr>
      <xdr:blipFill>
        <a:blip r:embed="rId1"/>
        <a:stretch>
          <a:fillRect/>
        </a:stretch>
      </xdr:blipFill>
      <xdr:spPr>
        <a:xfrm>
          <a:off x="3089275" y="57565925"/>
          <a:ext cx="15430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80"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581"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82"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176530</xdr:rowOff>
    </xdr:to>
    <xdr:pic>
      <xdr:nvPicPr>
        <xdr:cNvPr id="583" name="图片 3335"/>
        <xdr:cNvPicPr>
          <a:picLocks noChangeAspect="1"/>
        </xdr:cNvPicPr>
      </xdr:nvPicPr>
      <xdr:blipFill>
        <a:blip r:embed="rId1"/>
        <a:stretch>
          <a:fillRect/>
        </a:stretch>
      </xdr:blipFill>
      <xdr:spPr>
        <a:xfrm>
          <a:off x="3197225" y="57565925"/>
          <a:ext cx="138430" cy="17653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4"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5"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6"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7"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8"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89"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90"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826770</xdr:colOff>
      <xdr:row>43</xdr:row>
      <xdr:rowOff>167640</xdr:rowOff>
    </xdr:to>
    <xdr:pic>
      <xdr:nvPicPr>
        <xdr:cNvPr id="591" name="图片 3335"/>
        <xdr:cNvPicPr>
          <a:picLocks noChangeAspect="1"/>
        </xdr:cNvPicPr>
      </xdr:nvPicPr>
      <xdr:blipFill>
        <a:blip r:embed="rId1"/>
        <a:stretch>
          <a:fillRect/>
        </a:stretch>
      </xdr:blipFill>
      <xdr:spPr>
        <a:xfrm>
          <a:off x="3150870" y="57565925"/>
          <a:ext cx="14224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592"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593"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594"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684530</xdr:colOff>
      <xdr:row>43</xdr:row>
      <xdr:rowOff>0</xdr:rowOff>
    </xdr:from>
    <xdr:to>
      <xdr:col>3</xdr:col>
      <xdr:colOff>813435</xdr:colOff>
      <xdr:row>43</xdr:row>
      <xdr:rowOff>176530</xdr:rowOff>
    </xdr:to>
    <xdr:pic>
      <xdr:nvPicPr>
        <xdr:cNvPr id="595" name="图片 3335"/>
        <xdr:cNvPicPr>
          <a:picLocks noChangeAspect="1"/>
        </xdr:cNvPicPr>
      </xdr:nvPicPr>
      <xdr:blipFill>
        <a:blip r:embed="rId1"/>
        <a:stretch>
          <a:fillRect/>
        </a:stretch>
      </xdr:blipFill>
      <xdr:spPr>
        <a:xfrm>
          <a:off x="3150870" y="57565925"/>
          <a:ext cx="12890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96"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597"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598"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167640</xdr:rowOff>
    </xdr:to>
    <xdr:pic>
      <xdr:nvPicPr>
        <xdr:cNvPr id="599" name="图片 3335"/>
        <xdr:cNvPicPr>
          <a:picLocks noChangeAspect="1"/>
        </xdr:cNvPicPr>
      </xdr:nvPicPr>
      <xdr:blipFill>
        <a:blip r:embed="rId1"/>
        <a:stretch>
          <a:fillRect/>
        </a:stretch>
      </xdr:blipFill>
      <xdr:spPr>
        <a:xfrm>
          <a:off x="3197225" y="57565925"/>
          <a:ext cx="240665" cy="16764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600"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176530</xdr:rowOff>
    </xdr:to>
    <xdr:pic>
      <xdr:nvPicPr>
        <xdr:cNvPr id="601" name="图片 3335"/>
        <xdr:cNvPicPr>
          <a:picLocks noChangeAspect="1"/>
        </xdr:cNvPicPr>
      </xdr:nvPicPr>
      <xdr:blipFill>
        <a:blip r:embed="rId1"/>
        <a:stretch>
          <a:fillRect/>
        </a:stretch>
      </xdr:blipFill>
      <xdr:spPr>
        <a:xfrm>
          <a:off x="3197225" y="57565925"/>
          <a:ext cx="142240"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602"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176530</xdr:rowOff>
    </xdr:to>
    <xdr:pic>
      <xdr:nvPicPr>
        <xdr:cNvPr id="603" name="图片 3335"/>
        <xdr:cNvPicPr>
          <a:picLocks noChangeAspect="1"/>
        </xdr:cNvPicPr>
      </xdr:nvPicPr>
      <xdr:blipFill>
        <a:blip r:embed="rId1"/>
        <a:stretch>
          <a:fillRect/>
        </a:stretch>
      </xdr:blipFill>
      <xdr:spPr>
        <a:xfrm>
          <a:off x="3197225" y="57565925"/>
          <a:ext cx="240665" cy="17653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604"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605"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606"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607"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608"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609"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610"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611"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2"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3"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4"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5"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6"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7"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8"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19"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620"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154305</xdr:rowOff>
    </xdr:to>
    <xdr:pic>
      <xdr:nvPicPr>
        <xdr:cNvPr id="621" name="图片 3335"/>
        <xdr:cNvPicPr>
          <a:picLocks noChangeAspect="1"/>
        </xdr:cNvPicPr>
      </xdr:nvPicPr>
      <xdr:blipFill>
        <a:blip r:embed="rId1"/>
        <a:stretch>
          <a:fillRect/>
        </a:stretch>
      </xdr:blipFill>
      <xdr:spPr>
        <a:xfrm>
          <a:off x="3197225" y="57565925"/>
          <a:ext cx="14224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22"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189865</xdr:rowOff>
    </xdr:to>
    <xdr:pic>
      <xdr:nvPicPr>
        <xdr:cNvPr id="623" name="图片 3335"/>
        <xdr:cNvPicPr>
          <a:picLocks noChangeAspect="1"/>
        </xdr:cNvPicPr>
      </xdr:nvPicPr>
      <xdr:blipFill>
        <a:blip r:embed="rId1"/>
        <a:stretch>
          <a:fillRect/>
        </a:stretch>
      </xdr:blipFill>
      <xdr:spPr>
        <a:xfrm>
          <a:off x="3197225" y="57565925"/>
          <a:ext cx="142240" cy="189865"/>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624"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625"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626"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627"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628"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629"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630"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631"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6"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7"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8"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639"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4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5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5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5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5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8"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59"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60"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61"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8"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69"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70"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71"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7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67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4"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5"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6"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7"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8"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79"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80"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817880</xdr:colOff>
      <xdr:row>43</xdr:row>
      <xdr:rowOff>171450</xdr:rowOff>
    </xdr:to>
    <xdr:pic>
      <xdr:nvPicPr>
        <xdr:cNvPr id="681" name="图片 3335"/>
        <xdr:cNvPicPr>
          <a:picLocks noChangeAspect="1"/>
        </xdr:cNvPicPr>
      </xdr:nvPicPr>
      <xdr:blipFill>
        <a:blip r:embed="rId1"/>
        <a:stretch>
          <a:fillRect/>
        </a:stretch>
      </xdr:blipFill>
      <xdr:spPr>
        <a:xfrm>
          <a:off x="3153410" y="57565925"/>
          <a:ext cx="13081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682"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683"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84"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167640</xdr:rowOff>
    </xdr:to>
    <xdr:pic>
      <xdr:nvPicPr>
        <xdr:cNvPr id="685" name="图片 3335"/>
        <xdr:cNvPicPr>
          <a:picLocks noChangeAspect="1"/>
        </xdr:cNvPicPr>
      </xdr:nvPicPr>
      <xdr:blipFill>
        <a:blip r:embed="rId1"/>
        <a:stretch>
          <a:fillRect/>
        </a:stretch>
      </xdr:blipFill>
      <xdr:spPr>
        <a:xfrm>
          <a:off x="3197225" y="57565925"/>
          <a:ext cx="138430" cy="16764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686"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687"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688"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154305</xdr:rowOff>
    </xdr:to>
    <xdr:pic>
      <xdr:nvPicPr>
        <xdr:cNvPr id="689" name="图片 3335"/>
        <xdr:cNvPicPr>
          <a:picLocks noChangeAspect="1"/>
        </xdr:cNvPicPr>
      </xdr:nvPicPr>
      <xdr:blipFill>
        <a:blip r:embed="rId1"/>
        <a:stretch>
          <a:fillRect/>
        </a:stretch>
      </xdr:blipFill>
      <xdr:spPr>
        <a:xfrm>
          <a:off x="3197225" y="57565925"/>
          <a:ext cx="138430" cy="15430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690"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184785</xdr:rowOff>
    </xdr:to>
    <xdr:pic>
      <xdr:nvPicPr>
        <xdr:cNvPr id="691" name="图片 3335"/>
        <xdr:cNvPicPr>
          <a:picLocks noChangeAspect="1"/>
        </xdr:cNvPicPr>
      </xdr:nvPicPr>
      <xdr:blipFill>
        <a:blip r:embed="rId1"/>
        <a:stretch>
          <a:fillRect/>
        </a:stretch>
      </xdr:blipFill>
      <xdr:spPr>
        <a:xfrm>
          <a:off x="3197225" y="57565925"/>
          <a:ext cx="13843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692"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184785</xdr:rowOff>
    </xdr:to>
    <xdr:pic>
      <xdr:nvPicPr>
        <xdr:cNvPr id="693" name="图片 3335"/>
        <xdr:cNvPicPr>
          <a:picLocks noChangeAspect="1"/>
        </xdr:cNvPicPr>
      </xdr:nvPicPr>
      <xdr:blipFill>
        <a:blip r:embed="rId1"/>
        <a:stretch>
          <a:fillRect/>
        </a:stretch>
      </xdr:blipFill>
      <xdr:spPr>
        <a:xfrm>
          <a:off x="3197225" y="57565925"/>
          <a:ext cx="142240" cy="18478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694"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163195</xdr:rowOff>
    </xdr:to>
    <xdr:pic>
      <xdr:nvPicPr>
        <xdr:cNvPr id="695" name="图片 3335"/>
        <xdr:cNvPicPr>
          <a:picLocks noChangeAspect="1"/>
        </xdr:cNvPicPr>
      </xdr:nvPicPr>
      <xdr:blipFill>
        <a:blip r:embed="rId1"/>
        <a:stretch>
          <a:fillRect/>
        </a:stretch>
      </xdr:blipFill>
      <xdr:spPr>
        <a:xfrm>
          <a:off x="3197225" y="57565925"/>
          <a:ext cx="142240" cy="163195"/>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696"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158750</xdr:rowOff>
    </xdr:to>
    <xdr:pic>
      <xdr:nvPicPr>
        <xdr:cNvPr id="697" name="图片 3335"/>
        <xdr:cNvPicPr>
          <a:picLocks noChangeAspect="1"/>
        </xdr:cNvPicPr>
      </xdr:nvPicPr>
      <xdr:blipFill>
        <a:blip r:embed="rId1"/>
        <a:stretch>
          <a:fillRect/>
        </a:stretch>
      </xdr:blipFill>
      <xdr:spPr>
        <a:xfrm>
          <a:off x="3197225" y="57565925"/>
          <a:ext cx="142240" cy="1587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698"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149860</xdr:rowOff>
    </xdr:to>
    <xdr:pic>
      <xdr:nvPicPr>
        <xdr:cNvPr id="699" name="图片 3335"/>
        <xdr:cNvPicPr>
          <a:picLocks noChangeAspect="1"/>
        </xdr:cNvPicPr>
      </xdr:nvPicPr>
      <xdr:blipFill>
        <a:blip r:embed="rId1"/>
        <a:stretch>
          <a:fillRect/>
        </a:stretch>
      </xdr:blipFill>
      <xdr:spPr>
        <a:xfrm>
          <a:off x="3197225" y="57565925"/>
          <a:ext cx="142240" cy="14986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0"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1"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2"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3"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4"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5"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6"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869315</xdr:colOff>
      <xdr:row>43</xdr:row>
      <xdr:rowOff>171450</xdr:rowOff>
    </xdr:to>
    <xdr:pic>
      <xdr:nvPicPr>
        <xdr:cNvPr id="707" name="图片 3335"/>
        <xdr:cNvPicPr>
          <a:picLocks noChangeAspect="1"/>
        </xdr:cNvPicPr>
      </xdr:nvPicPr>
      <xdr:blipFill>
        <a:blip r:embed="rId1"/>
        <a:stretch>
          <a:fillRect/>
        </a:stretch>
      </xdr:blipFill>
      <xdr:spPr>
        <a:xfrm>
          <a:off x="3197225" y="57565925"/>
          <a:ext cx="13843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708"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709"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710"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622935</xdr:colOff>
      <xdr:row>43</xdr:row>
      <xdr:rowOff>0</xdr:rowOff>
    </xdr:from>
    <xdr:to>
      <xdr:col>3</xdr:col>
      <xdr:colOff>763905</xdr:colOff>
      <xdr:row>43</xdr:row>
      <xdr:rowOff>171450</xdr:rowOff>
    </xdr:to>
    <xdr:pic>
      <xdr:nvPicPr>
        <xdr:cNvPr id="711" name="图片 3335"/>
        <xdr:cNvPicPr>
          <a:picLocks noChangeAspect="1"/>
        </xdr:cNvPicPr>
      </xdr:nvPicPr>
      <xdr:blipFill>
        <a:blip r:embed="rId1"/>
        <a:stretch>
          <a:fillRect/>
        </a:stretch>
      </xdr:blipFill>
      <xdr:spPr>
        <a:xfrm>
          <a:off x="3089275" y="57565925"/>
          <a:ext cx="14097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712"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713"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714"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171450</xdr:rowOff>
    </xdr:to>
    <xdr:pic>
      <xdr:nvPicPr>
        <xdr:cNvPr id="715" name="图片 3335"/>
        <xdr:cNvPicPr>
          <a:picLocks noChangeAspect="1"/>
        </xdr:cNvPicPr>
      </xdr:nvPicPr>
      <xdr:blipFill>
        <a:blip r:embed="rId1"/>
        <a:stretch>
          <a:fillRect/>
        </a:stretch>
      </xdr:blipFill>
      <xdr:spPr>
        <a:xfrm>
          <a:off x="3150870" y="57565925"/>
          <a:ext cx="13335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716"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717"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718"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817880</xdr:colOff>
      <xdr:row>43</xdr:row>
      <xdr:rowOff>167640</xdr:rowOff>
    </xdr:to>
    <xdr:pic>
      <xdr:nvPicPr>
        <xdr:cNvPr id="719" name="图片 3335"/>
        <xdr:cNvPicPr>
          <a:picLocks noChangeAspect="1"/>
        </xdr:cNvPicPr>
      </xdr:nvPicPr>
      <xdr:blipFill>
        <a:blip r:embed="rId1"/>
        <a:stretch>
          <a:fillRect/>
        </a:stretch>
      </xdr:blipFill>
      <xdr:spPr>
        <a:xfrm>
          <a:off x="3150870" y="57565925"/>
          <a:ext cx="133350" cy="16764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720"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721"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722"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684530</xdr:colOff>
      <xdr:row>43</xdr:row>
      <xdr:rowOff>0</xdr:rowOff>
    </xdr:from>
    <xdr:to>
      <xdr:col>3</xdr:col>
      <xdr:colOff>808990</xdr:colOff>
      <xdr:row>43</xdr:row>
      <xdr:rowOff>171450</xdr:rowOff>
    </xdr:to>
    <xdr:pic>
      <xdr:nvPicPr>
        <xdr:cNvPr id="723" name="图片 3335"/>
        <xdr:cNvPicPr>
          <a:picLocks noChangeAspect="1"/>
        </xdr:cNvPicPr>
      </xdr:nvPicPr>
      <xdr:blipFill>
        <a:blip r:embed="rId1"/>
        <a:stretch>
          <a:fillRect/>
        </a:stretch>
      </xdr:blipFill>
      <xdr:spPr>
        <a:xfrm>
          <a:off x="3150870" y="57565925"/>
          <a:ext cx="12446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724"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725"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726"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734060</xdr:colOff>
      <xdr:row>43</xdr:row>
      <xdr:rowOff>0</xdr:rowOff>
    </xdr:from>
    <xdr:to>
      <xdr:col>3</xdr:col>
      <xdr:colOff>971550</xdr:colOff>
      <xdr:row>43</xdr:row>
      <xdr:rowOff>171450</xdr:rowOff>
    </xdr:to>
    <xdr:pic>
      <xdr:nvPicPr>
        <xdr:cNvPr id="727" name="图片 3335"/>
        <xdr:cNvPicPr>
          <a:picLocks noChangeAspect="1"/>
        </xdr:cNvPicPr>
      </xdr:nvPicPr>
      <xdr:blipFill>
        <a:blip r:embed="rId1"/>
        <a:stretch>
          <a:fillRect/>
        </a:stretch>
      </xdr:blipFill>
      <xdr:spPr>
        <a:xfrm>
          <a:off x="3200400" y="57565925"/>
          <a:ext cx="237490"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728"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729"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730"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619760</xdr:colOff>
      <xdr:row>43</xdr:row>
      <xdr:rowOff>0</xdr:rowOff>
    </xdr:from>
    <xdr:to>
      <xdr:col>3</xdr:col>
      <xdr:colOff>770255</xdr:colOff>
      <xdr:row>43</xdr:row>
      <xdr:rowOff>171450</xdr:rowOff>
    </xdr:to>
    <xdr:pic>
      <xdr:nvPicPr>
        <xdr:cNvPr id="731" name="图片 3335"/>
        <xdr:cNvPicPr>
          <a:picLocks noChangeAspect="1"/>
        </xdr:cNvPicPr>
      </xdr:nvPicPr>
      <xdr:blipFill>
        <a:blip r:embed="rId1"/>
        <a:stretch>
          <a:fillRect/>
        </a:stretch>
      </xdr:blipFill>
      <xdr:spPr>
        <a:xfrm>
          <a:off x="3086100" y="57565925"/>
          <a:ext cx="150495"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2"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3"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4"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5"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6"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7"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8"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687070</xdr:colOff>
      <xdr:row>43</xdr:row>
      <xdr:rowOff>0</xdr:rowOff>
    </xdr:from>
    <xdr:to>
      <xdr:col>3</xdr:col>
      <xdr:colOff>822960</xdr:colOff>
      <xdr:row>43</xdr:row>
      <xdr:rowOff>171450</xdr:rowOff>
    </xdr:to>
    <xdr:pic>
      <xdr:nvPicPr>
        <xdr:cNvPr id="739" name="图片 3335"/>
        <xdr:cNvPicPr>
          <a:picLocks noChangeAspect="1"/>
        </xdr:cNvPicPr>
      </xdr:nvPicPr>
      <xdr:blipFill>
        <a:blip r:embed="rId1"/>
        <a:stretch>
          <a:fillRect/>
        </a:stretch>
      </xdr:blipFill>
      <xdr:spPr>
        <a:xfrm>
          <a:off x="3153410" y="57565925"/>
          <a:ext cx="13589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740"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741"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42"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43"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744"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737870</xdr:colOff>
      <xdr:row>43</xdr:row>
      <xdr:rowOff>0</xdr:rowOff>
    </xdr:from>
    <xdr:to>
      <xdr:col>3</xdr:col>
      <xdr:colOff>947420</xdr:colOff>
      <xdr:row>43</xdr:row>
      <xdr:rowOff>171450</xdr:rowOff>
    </xdr:to>
    <xdr:pic>
      <xdr:nvPicPr>
        <xdr:cNvPr id="745" name="图片 3335"/>
        <xdr:cNvPicPr>
          <a:picLocks noChangeAspect="1"/>
        </xdr:cNvPicPr>
      </xdr:nvPicPr>
      <xdr:blipFill>
        <a:blip r:embed="rId1"/>
        <a:stretch>
          <a:fillRect/>
        </a:stretch>
      </xdr:blipFill>
      <xdr:spPr>
        <a:xfrm>
          <a:off x="3204210" y="57565925"/>
          <a:ext cx="20955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46"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47"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748"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873125</xdr:colOff>
      <xdr:row>43</xdr:row>
      <xdr:rowOff>171450</xdr:rowOff>
    </xdr:to>
    <xdr:pic>
      <xdr:nvPicPr>
        <xdr:cNvPr id="749" name="图片 3335"/>
        <xdr:cNvPicPr>
          <a:picLocks noChangeAspect="1"/>
        </xdr:cNvPicPr>
      </xdr:nvPicPr>
      <xdr:blipFill>
        <a:blip r:embed="rId1"/>
        <a:stretch>
          <a:fillRect/>
        </a:stretch>
      </xdr:blipFill>
      <xdr:spPr>
        <a:xfrm>
          <a:off x="3197225" y="57565925"/>
          <a:ext cx="142240"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50"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730885</xdr:colOff>
      <xdr:row>43</xdr:row>
      <xdr:rowOff>0</xdr:rowOff>
    </xdr:from>
    <xdr:to>
      <xdr:col>3</xdr:col>
      <xdr:colOff>971550</xdr:colOff>
      <xdr:row>43</xdr:row>
      <xdr:rowOff>171450</xdr:rowOff>
    </xdr:to>
    <xdr:pic>
      <xdr:nvPicPr>
        <xdr:cNvPr id="751" name="图片 3335"/>
        <xdr:cNvPicPr>
          <a:picLocks noChangeAspect="1"/>
        </xdr:cNvPicPr>
      </xdr:nvPicPr>
      <xdr:blipFill>
        <a:blip r:embed="rId1"/>
        <a:stretch>
          <a:fillRect/>
        </a:stretch>
      </xdr:blipFill>
      <xdr:spPr>
        <a:xfrm>
          <a:off x="3197225" y="57565925"/>
          <a:ext cx="240665"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2"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3"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4"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5"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6"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twoCellAnchor editAs="oneCell">
    <xdr:from>
      <xdr:col>3</xdr:col>
      <xdr:colOff>737870</xdr:colOff>
      <xdr:row>43</xdr:row>
      <xdr:rowOff>0</xdr:rowOff>
    </xdr:from>
    <xdr:to>
      <xdr:col>3</xdr:col>
      <xdr:colOff>894080</xdr:colOff>
      <xdr:row>43</xdr:row>
      <xdr:rowOff>171450</xdr:rowOff>
    </xdr:to>
    <xdr:pic>
      <xdr:nvPicPr>
        <xdr:cNvPr id="757" name="图片 3335"/>
        <xdr:cNvPicPr>
          <a:picLocks noChangeAspect="1"/>
        </xdr:cNvPicPr>
      </xdr:nvPicPr>
      <xdr:blipFill>
        <a:blip r:embed="rId1"/>
        <a:stretch>
          <a:fillRect/>
        </a:stretch>
      </xdr:blipFill>
      <xdr:spPr>
        <a:xfrm>
          <a:off x="3204210" y="57565925"/>
          <a:ext cx="156210" cy="1714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7"/>
  <sheetViews>
    <sheetView tabSelected="1" zoomScale="70" zoomScaleNormal="70" workbookViewId="0">
      <pane ySplit="7" topLeftCell="A8" activePane="bottomLeft" state="frozen"/>
      <selection/>
      <selection pane="bottomLeft" activeCell="K4" sqref="K4:S4"/>
    </sheetView>
  </sheetViews>
  <sheetFormatPr defaultColWidth="9" defaultRowHeight="13.5"/>
  <cols>
    <col min="1" max="1" width="4.65" customWidth="1"/>
    <col min="2" max="2" width="6.25" customWidth="1"/>
    <col min="3" max="3" width="21.4666666666667" customWidth="1"/>
    <col min="4" max="4" width="16.0333333333333" customWidth="1"/>
    <col min="5" max="5" width="89.9916666666667" customWidth="1"/>
    <col min="6" max="6" width="12.6333333333333" customWidth="1"/>
    <col min="7" max="7" width="10.6333333333333" customWidth="1"/>
    <col min="8" max="9" width="11.5" customWidth="1"/>
    <col min="10" max="10" width="15.3416666666667" customWidth="1"/>
    <col min="11" max="11" width="15.5583333333333" customWidth="1"/>
    <col min="12" max="12" width="15.55" customWidth="1"/>
    <col min="13" max="13" width="13.1083333333333" customWidth="1"/>
    <col min="14" max="14" width="11.6666666666667"/>
    <col min="15" max="15" width="11.1083333333333" customWidth="1"/>
    <col min="16" max="17" width="9" customWidth="1"/>
    <col min="18" max="18" width="10.6333333333333" customWidth="1"/>
    <col min="19" max="19" width="10.8833333333333" hidden="1" customWidth="1"/>
    <col min="20" max="22" width="12.6333333333333" customWidth="1"/>
    <col min="23" max="23" width="10.6333333333333" customWidth="1"/>
    <col min="24" max="24" width="12.6333333333333" customWidth="1"/>
    <col min="25" max="25" width="16.6333333333333" customWidth="1"/>
    <col min="26" max="26" width="9.49166666666667" customWidth="1"/>
  </cols>
  <sheetData>
    <row r="1" ht="27" customHeight="1" spans="1:16383">
      <c r="A1" s="8" t="s">
        <v>0</v>
      </c>
      <c r="B1" s="8"/>
      <c r="C1" s="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row>
    <row r="2" s="1" customFormat="1" ht="35" customHeight="1" spans="1:26">
      <c r="A2" s="10" t="s">
        <v>1</v>
      </c>
      <c r="B2" s="10"/>
      <c r="C2" s="10"/>
      <c r="D2" s="10"/>
      <c r="E2" s="10"/>
      <c r="F2" s="10"/>
      <c r="G2" s="10"/>
      <c r="H2" s="10"/>
      <c r="I2" s="10"/>
      <c r="J2" s="10"/>
      <c r="K2" s="10"/>
      <c r="L2" s="10"/>
      <c r="M2" s="10"/>
      <c r="N2" s="10"/>
      <c r="O2" s="10"/>
      <c r="P2" s="10"/>
      <c r="Q2" s="10"/>
      <c r="R2" s="10"/>
      <c r="S2" s="10"/>
      <c r="T2" s="10"/>
      <c r="U2" s="10"/>
      <c r="V2" s="10"/>
      <c r="W2" s="10"/>
      <c r="X2" s="10"/>
      <c r="Y2" s="10"/>
      <c r="Z2" s="90"/>
    </row>
    <row r="3" s="1" customFormat="1" ht="14.25" spans="1:26">
      <c r="A3" s="11"/>
      <c r="B3" s="12"/>
      <c r="C3" s="12"/>
      <c r="D3" s="12"/>
      <c r="E3" s="12"/>
      <c r="F3" s="12"/>
      <c r="G3" s="12"/>
      <c r="H3" s="12"/>
      <c r="I3" s="12"/>
      <c r="J3" s="12"/>
      <c r="K3" s="12"/>
      <c r="L3" s="12"/>
      <c r="M3" s="12"/>
      <c r="N3" s="12"/>
      <c r="O3" s="12"/>
      <c r="P3" s="12"/>
      <c r="Q3" s="12"/>
      <c r="R3" s="12"/>
      <c r="S3" s="12"/>
      <c r="T3" s="75"/>
      <c r="U3" s="75"/>
      <c r="V3" s="12"/>
      <c r="W3" s="12"/>
      <c r="X3" s="12"/>
      <c r="Y3" s="12"/>
      <c r="Z3" s="91"/>
    </row>
    <row r="4" s="1" customFormat="1" ht="45" customHeight="1" spans="1:26">
      <c r="A4" s="13" t="s">
        <v>2</v>
      </c>
      <c r="B4" s="13" t="s">
        <v>3</v>
      </c>
      <c r="C4" s="13" t="s">
        <v>4</v>
      </c>
      <c r="D4" s="13" t="s">
        <v>5</v>
      </c>
      <c r="E4" s="13" t="s">
        <v>6</v>
      </c>
      <c r="F4" s="13" t="s">
        <v>7</v>
      </c>
      <c r="G4" s="13" t="s">
        <v>8</v>
      </c>
      <c r="H4" s="13" t="s">
        <v>9</v>
      </c>
      <c r="I4" s="13" t="s">
        <v>10</v>
      </c>
      <c r="J4" s="55"/>
      <c r="K4" s="56" t="s">
        <v>11</v>
      </c>
      <c r="L4" s="57"/>
      <c r="M4" s="57"/>
      <c r="N4" s="57"/>
      <c r="O4" s="57"/>
      <c r="P4" s="57"/>
      <c r="Q4" s="57"/>
      <c r="R4" s="57"/>
      <c r="S4" s="57"/>
      <c r="T4" s="76" t="s">
        <v>12</v>
      </c>
      <c r="U4" s="77"/>
      <c r="V4" s="77"/>
      <c r="W4" s="77"/>
      <c r="X4" s="78"/>
      <c r="Y4" s="13" t="s">
        <v>13</v>
      </c>
      <c r="Z4" s="13" t="s">
        <v>14</v>
      </c>
    </row>
    <row r="5" s="1" customFormat="1" ht="59" customHeight="1" spans="1:26">
      <c r="A5" s="14"/>
      <c r="B5" s="14"/>
      <c r="C5" s="14"/>
      <c r="D5" s="14"/>
      <c r="E5" s="14"/>
      <c r="F5" s="14"/>
      <c r="G5" s="14"/>
      <c r="H5" s="14"/>
      <c r="I5" s="14"/>
      <c r="J5" s="13" t="s">
        <v>15</v>
      </c>
      <c r="K5" s="13" t="s">
        <v>16</v>
      </c>
      <c r="L5" s="13" t="s">
        <v>17</v>
      </c>
      <c r="M5" s="13" t="s">
        <v>18</v>
      </c>
      <c r="N5" s="13" t="s">
        <v>19</v>
      </c>
      <c r="O5" s="13" t="s">
        <v>20</v>
      </c>
      <c r="P5" s="13" t="s">
        <v>21</v>
      </c>
      <c r="Q5" s="13" t="s">
        <v>22</v>
      </c>
      <c r="R5" s="79" t="s">
        <v>23</v>
      </c>
      <c r="S5" s="79" t="s">
        <v>24</v>
      </c>
      <c r="T5" s="80" t="s">
        <v>25</v>
      </c>
      <c r="U5" s="80" t="s">
        <v>26</v>
      </c>
      <c r="V5" s="80" t="s">
        <v>27</v>
      </c>
      <c r="W5" s="76" t="s">
        <v>28</v>
      </c>
      <c r="X5" s="78"/>
      <c r="Y5" s="14"/>
      <c r="Z5" s="14"/>
    </row>
    <row r="6" s="1" customFormat="1" ht="28.5" spans="1:26">
      <c r="A6" s="15"/>
      <c r="B6" s="15"/>
      <c r="C6" s="15"/>
      <c r="D6" s="15"/>
      <c r="E6" s="15"/>
      <c r="F6" s="15"/>
      <c r="G6" s="15"/>
      <c r="H6" s="15"/>
      <c r="I6" s="15"/>
      <c r="J6" s="15"/>
      <c r="K6" s="15"/>
      <c r="L6" s="15"/>
      <c r="M6" s="15"/>
      <c r="N6" s="15"/>
      <c r="O6" s="15"/>
      <c r="P6" s="15"/>
      <c r="Q6" s="15"/>
      <c r="R6" s="81"/>
      <c r="S6" s="81"/>
      <c r="T6" s="82"/>
      <c r="U6" s="82"/>
      <c r="V6" s="82"/>
      <c r="W6" s="83" t="s">
        <v>29</v>
      </c>
      <c r="X6" s="83" t="s">
        <v>30</v>
      </c>
      <c r="Y6" s="15"/>
      <c r="Z6" s="15"/>
    </row>
    <row r="7" s="2" customFormat="1" ht="46" customHeight="1" spans="1:26">
      <c r="A7" s="16" t="s">
        <v>31</v>
      </c>
      <c r="B7" s="16"/>
      <c r="C7" s="16"/>
      <c r="D7" s="16"/>
      <c r="E7" s="17">
        <f>SUM(E8,E25,E31,E37,E41,E43,E45)</f>
        <v>32</v>
      </c>
      <c r="F7" s="18"/>
      <c r="G7" s="18"/>
      <c r="H7" s="18"/>
      <c r="I7" s="18"/>
      <c r="J7" s="18">
        <f>SUM(J8,J25,J31,J37,J43,J41,J45)</f>
        <v>23168.153</v>
      </c>
      <c r="K7" s="18">
        <f t="shared" ref="J7:L7" si="0">SUM(K8,K25,K31,K37,K43,K41,K45)</f>
        <v>23168.153</v>
      </c>
      <c r="L7" s="18">
        <f t="shared" si="0"/>
        <v>18530.64</v>
      </c>
      <c r="M7" s="18">
        <f t="shared" ref="K7:X7" si="1">SUM(M8,M25,M31,M37,M43,M45)</f>
        <v>3606.51</v>
      </c>
      <c r="N7" s="18">
        <f t="shared" si="1"/>
        <v>280</v>
      </c>
      <c r="O7" s="18">
        <f t="shared" si="1"/>
        <v>681</v>
      </c>
      <c r="P7" s="18">
        <f t="shared" si="1"/>
        <v>0</v>
      </c>
      <c r="Q7" s="18">
        <f t="shared" si="1"/>
        <v>0</v>
      </c>
      <c r="R7" s="18">
        <f t="shared" si="1"/>
        <v>0</v>
      </c>
      <c r="S7" s="18">
        <f t="shared" si="1"/>
        <v>2737.82</v>
      </c>
      <c r="T7" s="18">
        <f t="shared" si="1"/>
        <v>1779.2</v>
      </c>
      <c r="U7" s="18">
        <f t="shared" si="1"/>
        <v>6953</v>
      </c>
      <c r="V7" s="18">
        <f t="shared" si="1"/>
        <v>30375</v>
      </c>
      <c r="W7" s="18">
        <f t="shared" si="1"/>
        <v>2622</v>
      </c>
      <c r="X7" s="18">
        <f t="shared" si="1"/>
        <v>9821</v>
      </c>
      <c r="Y7" s="45"/>
      <c r="Z7" s="92"/>
    </row>
    <row r="8" s="3" customFormat="1" ht="46" customHeight="1" spans="1:26">
      <c r="A8" s="19" t="s">
        <v>32</v>
      </c>
      <c r="B8" s="20"/>
      <c r="C8" s="20"/>
      <c r="D8" s="21"/>
      <c r="E8" s="22">
        <f>A24</f>
        <v>16</v>
      </c>
      <c r="F8" s="23"/>
      <c r="G8" s="23"/>
      <c r="H8" s="23"/>
      <c r="I8" s="23"/>
      <c r="J8" s="23">
        <f>SUM(J9:J24)</f>
        <v>14273.553</v>
      </c>
      <c r="K8" s="23">
        <f t="shared" ref="K8:X8" si="2">SUM(K9:K24)</f>
        <v>14273.553</v>
      </c>
      <c r="L8" s="23">
        <f t="shared" si="2"/>
        <v>11363.65</v>
      </c>
      <c r="M8" s="23">
        <f t="shared" si="2"/>
        <v>2645.74</v>
      </c>
      <c r="N8" s="23">
        <f t="shared" si="2"/>
        <v>0</v>
      </c>
      <c r="O8" s="23">
        <f t="shared" si="2"/>
        <v>264.16</v>
      </c>
      <c r="P8" s="23">
        <f t="shared" si="2"/>
        <v>0</v>
      </c>
      <c r="Q8" s="23">
        <f t="shared" si="2"/>
        <v>0</v>
      </c>
      <c r="R8" s="23">
        <f t="shared" si="2"/>
        <v>0</v>
      </c>
      <c r="S8" s="23">
        <f t="shared" si="2"/>
        <v>2737.82</v>
      </c>
      <c r="T8" s="23">
        <f t="shared" si="2"/>
        <v>1682.2</v>
      </c>
      <c r="U8" s="23">
        <f t="shared" si="2"/>
        <v>5022</v>
      </c>
      <c r="V8" s="23">
        <f t="shared" si="2"/>
        <v>21523</v>
      </c>
      <c r="W8" s="23">
        <f t="shared" si="2"/>
        <v>1060</v>
      </c>
      <c r="X8" s="23">
        <f t="shared" si="2"/>
        <v>3547</v>
      </c>
      <c r="Y8" s="93"/>
      <c r="Z8" s="94"/>
    </row>
    <row r="9" s="3" customFormat="1" ht="175.5" spans="1:26">
      <c r="A9" s="24">
        <v>1</v>
      </c>
      <c r="B9" s="24" t="s">
        <v>31</v>
      </c>
      <c r="C9" s="25" t="s">
        <v>33</v>
      </c>
      <c r="D9" s="25" t="s">
        <v>34</v>
      </c>
      <c r="E9" s="26" t="s">
        <v>35</v>
      </c>
      <c r="F9" s="27" t="s">
        <v>36</v>
      </c>
      <c r="G9" s="27" t="s">
        <v>37</v>
      </c>
      <c r="H9" s="28">
        <v>2</v>
      </c>
      <c r="I9" s="58">
        <v>45261</v>
      </c>
      <c r="J9" s="59">
        <v>1400</v>
      </c>
      <c r="K9" s="59">
        <v>1400</v>
      </c>
      <c r="L9" s="60">
        <v>1190</v>
      </c>
      <c r="M9" s="61">
        <v>210</v>
      </c>
      <c r="N9" s="61">
        <v>0</v>
      </c>
      <c r="O9" s="61">
        <v>0</v>
      </c>
      <c r="P9" s="61">
        <v>0</v>
      </c>
      <c r="Q9" s="61">
        <v>0</v>
      </c>
      <c r="R9" s="61">
        <v>0</v>
      </c>
      <c r="S9" s="61">
        <v>0</v>
      </c>
      <c r="T9" s="27">
        <v>76.5</v>
      </c>
      <c r="U9" s="84">
        <v>69</v>
      </c>
      <c r="V9" s="84">
        <v>267</v>
      </c>
      <c r="W9" s="84">
        <v>15</v>
      </c>
      <c r="X9" s="85">
        <v>67</v>
      </c>
      <c r="Y9" s="27"/>
      <c r="Z9" s="27"/>
    </row>
    <row r="10" s="3" customFormat="1" ht="175.5" spans="1:26">
      <c r="A10" s="24">
        <v>2</v>
      </c>
      <c r="B10" s="29" t="s">
        <v>31</v>
      </c>
      <c r="C10" s="30" t="s">
        <v>38</v>
      </c>
      <c r="D10" s="30" t="s">
        <v>39</v>
      </c>
      <c r="E10" s="31" t="s">
        <v>40</v>
      </c>
      <c r="F10" s="27" t="s">
        <v>36</v>
      </c>
      <c r="G10" s="27" t="s">
        <v>37</v>
      </c>
      <c r="H10" s="28">
        <v>2</v>
      </c>
      <c r="I10" s="58">
        <v>45261</v>
      </c>
      <c r="J10" s="62">
        <v>950</v>
      </c>
      <c r="K10" s="62">
        <v>950</v>
      </c>
      <c r="L10" s="60">
        <v>807.5</v>
      </c>
      <c r="M10" s="61">
        <v>142.5</v>
      </c>
      <c r="N10" s="61">
        <v>0</v>
      </c>
      <c r="O10" s="61">
        <v>0</v>
      </c>
      <c r="P10" s="61">
        <v>0</v>
      </c>
      <c r="Q10" s="61">
        <v>0</v>
      </c>
      <c r="R10" s="61">
        <v>0</v>
      </c>
      <c r="S10" s="61">
        <v>0</v>
      </c>
      <c r="T10" s="27">
        <v>10</v>
      </c>
      <c r="U10" s="84">
        <v>31</v>
      </c>
      <c r="V10" s="84">
        <v>127</v>
      </c>
      <c r="W10" s="84">
        <v>8</v>
      </c>
      <c r="X10" s="85">
        <v>35</v>
      </c>
      <c r="Y10" s="27"/>
      <c r="Z10" s="27"/>
    </row>
    <row r="11" s="3" customFormat="1" ht="135" spans="1:26">
      <c r="A11" s="24">
        <v>3</v>
      </c>
      <c r="B11" s="24" t="s">
        <v>31</v>
      </c>
      <c r="C11" s="25" t="s">
        <v>41</v>
      </c>
      <c r="D11" s="25" t="s">
        <v>42</v>
      </c>
      <c r="E11" s="26" t="s">
        <v>43</v>
      </c>
      <c r="F11" s="27" t="s">
        <v>36</v>
      </c>
      <c r="G11" s="27" t="s">
        <v>37</v>
      </c>
      <c r="H11" s="28">
        <v>2</v>
      </c>
      <c r="I11" s="58">
        <v>45261</v>
      </c>
      <c r="J11" s="59">
        <v>630</v>
      </c>
      <c r="K11" s="59">
        <v>630</v>
      </c>
      <c r="L11" s="60">
        <v>535.5</v>
      </c>
      <c r="M11" s="61">
        <v>94.5</v>
      </c>
      <c r="N11" s="61">
        <v>0</v>
      </c>
      <c r="O11" s="61">
        <v>0</v>
      </c>
      <c r="P11" s="61">
        <v>0</v>
      </c>
      <c r="Q11" s="61">
        <v>0</v>
      </c>
      <c r="R11" s="61">
        <v>0</v>
      </c>
      <c r="S11" s="61">
        <v>0</v>
      </c>
      <c r="T11" s="27">
        <v>41.7</v>
      </c>
      <c r="U11" s="84">
        <v>100</v>
      </c>
      <c r="V11" s="84">
        <v>394</v>
      </c>
      <c r="W11" s="84">
        <v>23</v>
      </c>
      <c r="X11" s="85">
        <v>102</v>
      </c>
      <c r="Y11" s="27"/>
      <c r="Z11" s="27"/>
    </row>
    <row r="12" s="3" customFormat="1" ht="108" spans="1:26">
      <c r="A12" s="24">
        <v>4</v>
      </c>
      <c r="B12" s="25" t="s">
        <v>31</v>
      </c>
      <c r="C12" s="30" t="s">
        <v>44</v>
      </c>
      <c r="D12" s="25" t="s">
        <v>45</v>
      </c>
      <c r="E12" s="32" t="s">
        <v>46</v>
      </c>
      <c r="F12" s="27" t="s">
        <v>36</v>
      </c>
      <c r="G12" s="27" t="s">
        <v>37</v>
      </c>
      <c r="H12" s="28">
        <v>2</v>
      </c>
      <c r="I12" s="58">
        <v>45261</v>
      </c>
      <c r="J12" s="59">
        <v>305</v>
      </c>
      <c r="K12" s="59">
        <v>305</v>
      </c>
      <c r="L12" s="60">
        <v>259.25</v>
      </c>
      <c r="M12" s="61">
        <v>45.75</v>
      </c>
      <c r="N12" s="61">
        <v>0</v>
      </c>
      <c r="O12" s="61">
        <v>0</v>
      </c>
      <c r="P12" s="61">
        <v>0</v>
      </c>
      <c r="Q12" s="61">
        <v>0</v>
      </c>
      <c r="R12" s="61">
        <v>0</v>
      </c>
      <c r="S12" s="61">
        <v>0</v>
      </c>
      <c r="T12" s="27">
        <v>40</v>
      </c>
      <c r="U12" s="84">
        <v>103</v>
      </c>
      <c r="V12" s="84">
        <v>369</v>
      </c>
      <c r="W12" s="84">
        <v>31</v>
      </c>
      <c r="X12" s="85">
        <v>76</v>
      </c>
      <c r="Y12" s="27"/>
      <c r="Z12" s="27"/>
    </row>
    <row r="13" s="3" customFormat="1" ht="108" spans="1:26">
      <c r="A13" s="24">
        <v>5</v>
      </c>
      <c r="B13" s="25" t="s">
        <v>31</v>
      </c>
      <c r="C13" s="30" t="s">
        <v>47</v>
      </c>
      <c r="D13" s="25" t="s">
        <v>48</v>
      </c>
      <c r="E13" s="32" t="s">
        <v>49</v>
      </c>
      <c r="F13" s="27" t="s">
        <v>36</v>
      </c>
      <c r="G13" s="27" t="s">
        <v>37</v>
      </c>
      <c r="H13" s="28">
        <v>2</v>
      </c>
      <c r="I13" s="58">
        <v>45261</v>
      </c>
      <c r="J13" s="59">
        <v>570</v>
      </c>
      <c r="K13" s="59">
        <v>570</v>
      </c>
      <c r="L13" s="60">
        <v>484.5</v>
      </c>
      <c r="M13" s="61">
        <v>85.5</v>
      </c>
      <c r="N13" s="61">
        <v>0</v>
      </c>
      <c r="O13" s="61">
        <v>0</v>
      </c>
      <c r="P13" s="61">
        <v>0</v>
      </c>
      <c r="Q13" s="61">
        <v>0</v>
      </c>
      <c r="R13" s="61">
        <v>0</v>
      </c>
      <c r="S13" s="61">
        <v>0</v>
      </c>
      <c r="T13" s="27">
        <v>40</v>
      </c>
      <c r="U13" s="84">
        <v>131</v>
      </c>
      <c r="V13" s="84">
        <v>496</v>
      </c>
      <c r="W13" s="84">
        <v>69</v>
      </c>
      <c r="X13" s="85">
        <v>223</v>
      </c>
      <c r="Y13" s="27"/>
      <c r="Z13" s="27"/>
    </row>
    <row r="14" s="3" customFormat="1" ht="202.5" spans="1:26">
      <c r="A14" s="24">
        <v>6</v>
      </c>
      <c r="B14" s="25" t="s">
        <v>31</v>
      </c>
      <c r="C14" s="30" t="s">
        <v>50</v>
      </c>
      <c r="D14" s="25" t="s">
        <v>51</v>
      </c>
      <c r="E14" s="32" t="s">
        <v>52</v>
      </c>
      <c r="F14" s="27" t="s">
        <v>36</v>
      </c>
      <c r="G14" s="27" t="s">
        <v>37</v>
      </c>
      <c r="H14" s="28">
        <v>2</v>
      </c>
      <c r="I14" s="58">
        <v>45261</v>
      </c>
      <c r="J14" s="59">
        <v>150</v>
      </c>
      <c r="K14" s="59">
        <v>150</v>
      </c>
      <c r="L14" s="60">
        <v>127.5</v>
      </c>
      <c r="M14" s="61">
        <v>22.5</v>
      </c>
      <c r="N14" s="61">
        <v>0</v>
      </c>
      <c r="O14" s="61">
        <v>0</v>
      </c>
      <c r="P14" s="61">
        <v>0</v>
      </c>
      <c r="Q14" s="61">
        <v>0</v>
      </c>
      <c r="R14" s="61">
        <v>0</v>
      </c>
      <c r="S14" s="61">
        <v>0</v>
      </c>
      <c r="T14" s="27">
        <v>0</v>
      </c>
      <c r="U14" s="84">
        <v>556</v>
      </c>
      <c r="V14" s="84">
        <v>2326</v>
      </c>
      <c r="W14" s="84">
        <v>148</v>
      </c>
      <c r="X14" s="85">
        <v>618</v>
      </c>
      <c r="Y14" s="27"/>
      <c r="Z14" s="27"/>
    </row>
    <row r="15" s="3" customFormat="1" ht="202.5" spans="1:26">
      <c r="A15" s="24">
        <v>7</v>
      </c>
      <c r="B15" s="25" t="s">
        <v>31</v>
      </c>
      <c r="C15" s="25" t="s">
        <v>53</v>
      </c>
      <c r="D15" s="25" t="s">
        <v>54</v>
      </c>
      <c r="E15" s="32" t="s">
        <v>55</v>
      </c>
      <c r="F15" s="27" t="s">
        <v>36</v>
      </c>
      <c r="G15" s="27" t="s">
        <v>37</v>
      </c>
      <c r="H15" s="28">
        <v>2</v>
      </c>
      <c r="I15" s="58">
        <v>45261</v>
      </c>
      <c r="J15" s="59">
        <v>721.74</v>
      </c>
      <c r="K15" s="59">
        <v>721.74</v>
      </c>
      <c r="L15" s="60">
        <v>669.8</v>
      </c>
      <c r="M15" s="61">
        <v>51.94</v>
      </c>
      <c r="N15" s="61">
        <v>0</v>
      </c>
      <c r="O15" s="61">
        <v>0</v>
      </c>
      <c r="P15" s="61">
        <v>0</v>
      </c>
      <c r="Q15" s="61">
        <v>0</v>
      </c>
      <c r="R15" s="61">
        <v>0</v>
      </c>
      <c r="S15" s="61">
        <v>0</v>
      </c>
      <c r="T15" s="27">
        <v>58</v>
      </c>
      <c r="U15" s="84">
        <v>214</v>
      </c>
      <c r="V15" s="84">
        <v>853</v>
      </c>
      <c r="W15" s="84">
        <v>34</v>
      </c>
      <c r="X15" s="85">
        <v>145</v>
      </c>
      <c r="Y15" s="27"/>
      <c r="Z15" s="27"/>
    </row>
    <row r="16" s="3" customFormat="1" ht="148.5" spans="1:26">
      <c r="A16" s="24">
        <v>8</v>
      </c>
      <c r="B16" s="30" t="s">
        <v>31</v>
      </c>
      <c r="C16" s="33" t="s">
        <v>56</v>
      </c>
      <c r="D16" s="34" t="s">
        <v>57</v>
      </c>
      <c r="E16" s="35" t="s">
        <v>58</v>
      </c>
      <c r="F16" s="27" t="s">
        <v>59</v>
      </c>
      <c r="G16" s="27" t="s">
        <v>60</v>
      </c>
      <c r="H16" s="28">
        <v>2</v>
      </c>
      <c r="I16" s="58">
        <v>45261</v>
      </c>
      <c r="J16" s="63">
        <v>1100</v>
      </c>
      <c r="K16" s="63">
        <v>1100</v>
      </c>
      <c r="L16" s="60">
        <v>925.71</v>
      </c>
      <c r="M16" s="61">
        <v>174.29</v>
      </c>
      <c r="N16" s="61">
        <v>0</v>
      </c>
      <c r="O16" s="61">
        <v>0</v>
      </c>
      <c r="P16" s="61">
        <v>0</v>
      </c>
      <c r="Q16" s="61">
        <v>0</v>
      </c>
      <c r="R16" s="61">
        <v>0</v>
      </c>
      <c r="S16" s="61">
        <v>0</v>
      </c>
      <c r="T16" s="27">
        <v>69</v>
      </c>
      <c r="U16" s="84">
        <v>1252</v>
      </c>
      <c r="V16" s="84">
        <v>6235</v>
      </c>
      <c r="W16" s="84">
        <v>231</v>
      </c>
      <c r="X16" s="85">
        <v>482</v>
      </c>
      <c r="Y16" s="27"/>
      <c r="Z16" s="27"/>
    </row>
    <row r="17" s="3" customFormat="1" ht="189" spans="1:26">
      <c r="A17" s="24">
        <v>9</v>
      </c>
      <c r="B17" s="25" t="s">
        <v>31</v>
      </c>
      <c r="C17" s="30" t="s">
        <v>61</v>
      </c>
      <c r="D17" s="25" t="s">
        <v>62</v>
      </c>
      <c r="E17" s="32" t="s">
        <v>63</v>
      </c>
      <c r="F17" s="27" t="s">
        <v>36</v>
      </c>
      <c r="G17" s="27" t="s">
        <v>37</v>
      </c>
      <c r="H17" s="28">
        <v>2</v>
      </c>
      <c r="I17" s="58">
        <v>45261</v>
      </c>
      <c r="J17" s="59">
        <v>1154</v>
      </c>
      <c r="K17" s="59">
        <v>1154</v>
      </c>
      <c r="L17" s="60">
        <v>980.9</v>
      </c>
      <c r="M17" s="61">
        <v>173.1</v>
      </c>
      <c r="N17" s="61">
        <v>0</v>
      </c>
      <c r="O17" s="61">
        <v>0</v>
      </c>
      <c r="P17" s="61">
        <v>0</v>
      </c>
      <c r="Q17" s="61">
        <v>0</v>
      </c>
      <c r="R17" s="61">
        <v>0</v>
      </c>
      <c r="S17" s="61">
        <v>0</v>
      </c>
      <c r="T17" s="27">
        <v>1000</v>
      </c>
      <c r="U17" s="84">
        <v>234</v>
      </c>
      <c r="V17" s="84">
        <v>865</v>
      </c>
      <c r="W17" s="84">
        <v>100</v>
      </c>
      <c r="X17" s="85">
        <v>299</v>
      </c>
      <c r="Y17" s="27"/>
      <c r="Z17" s="27"/>
    </row>
    <row r="18" s="3" customFormat="1" ht="189" spans="1:26">
      <c r="A18" s="24">
        <v>10</v>
      </c>
      <c r="B18" s="25" t="s">
        <v>31</v>
      </c>
      <c r="C18" s="25" t="s">
        <v>64</v>
      </c>
      <c r="D18" s="25" t="s">
        <v>45</v>
      </c>
      <c r="E18" s="32" t="s">
        <v>65</v>
      </c>
      <c r="F18" s="27" t="s">
        <v>36</v>
      </c>
      <c r="G18" s="27" t="s">
        <v>37</v>
      </c>
      <c r="H18" s="28">
        <v>2</v>
      </c>
      <c r="I18" s="58">
        <v>45261</v>
      </c>
      <c r="J18" s="59">
        <v>1600</v>
      </c>
      <c r="K18" s="59">
        <v>1600</v>
      </c>
      <c r="L18" s="60">
        <v>1360</v>
      </c>
      <c r="M18" s="61">
        <v>240</v>
      </c>
      <c r="N18" s="61">
        <v>0</v>
      </c>
      <c r="O18" s="61">
        <v>0</v>
      </c>
      <c r="P18" s="61">
        <v>0</v>
      </c>
      <c r="Q18" s="61">
        <v>0</v>
      </c>
      <c r="R18" s="61">
        <v>0</v>
      </c>
      <c r="S18" s="61">
        <v>0</v>
      </c>
      <c r="T18" s="27">
        <v>20</v>
      </c>
      <c r="U18" s="84">
        <v>234</v>
      </c>
      <c r="V18" s="84">
        <v>865</v>
      </c>
      <c r="W18" s="84">
        <v>100</v>
      </c>
      <c r="X18" s="85">
        <v>299</v>
      </c>
      <c r="Y18" s="95"/>
      <c r="Z18" s="27"/>
    </row>
    <row r="19" s="3" customFormat="1" ht="162" spans="1:26">
      <c r="A19" s="24">
        <v>11</v>
      </c>
      <c r="B19" s="25" t="s">
        <v>31</v>
      </c>
      <c r="C19" s="30" t="s">
        <v>66</v>
      </c>
      <c r="D19" s="25" t="s">
        <v>67</v>
      </c>
      <c r="E19" s="32" t="s">
        <v>68</v>
      </c>
      <c r="F19" s="27" t="s">
        <v>69</v>
      </c>
      <c r="G19" s="27" t="s">
        <v>70</v>
      </c>
      <c r="H19" s="28">
        <v>2</v>
      </c>
      <c r="I19" s="58">
        <v>45261</v>
      </c>
      <c r="J19" s="59">
        <v>380</v>
      </c>
      <c r="K19" s="59">
        <v>380</v>
      </c>
      <c r="L19" s="60">
        <v>380</v>
      </c>
      <c r="M19" s="61">
        <v>0</v>
      </c>
      <c r="N19" s="61">
        <v>0</v>
      </c>
      <c r="O19" s="61">
        <v>0</v>
      </c>
      <c r="P19" s="61">
        <v>0</v>
      </c>
      <c r="Q19" s="61">
        <v>0</v>
      </c>
      <c r="R19" s="61">
        <v>0</v>
      </c>
      <c r="S19" s="61">
        <v>0</v>
      </c>
      <c r="T19" s="27">
        <v>114</v>
      </c>
      <c r="U19" s="84">
        <v>141</v>
      </c>
      <c r="V19" s="84">
        <v>608</v>
      </c>
      <c r="W19" s="84">
        <v>8</v>
      </c>
      <c r="X19" s="84">
        <v>30</v>
      </c>
      <c r="Y19" s="27"/>
      <c r="Z19" s="27"/>
    </row>
    <row r="20" s="3" customFormat="1" ht="162" spans="1:26">
      <c r="A20" s="24">
        <v>12</v>
      </c>
      <c r="B20" s="25" t="s">
        <v>31</v>
      </c>
      <c r="C20" s="30" t="s">
        <v>71</v>
      </c>
      <c r="D20" s="25" t="s">
        <v>72</v>
      </c>
      <c r="E20" s="32" t="s">
        <v>73</v>
      </c>
      <c r="F20" s="27" t="s">
        <v>69</v>
      </c>
      <c r="G20" s="27" t="s">
        <v>70</v>
      </c>
      <c r="H20" s="28">
        <v>2</v>
      </c>
      <c r="I20" s="58">
        <v>45261</v>
      </c>
      <c r="J20" s="59">
        <v>260</v>
      </c>
      <c r="K20" s="59">
        <v>260</v>
      </c>
      <c r="L20" s="60">
        <v>260</v>
      </c>
      <c r="M20" s="61">
        <v>0</v>
      </c>
      <c r="N20" s="61">
        <v>0</v>
      </c>
      <c r="O20" s="61">
        <v>0</v>
      </c>
      <c r="P20" s="61">
        <v>0</v>
      </c>
      <c r="Q20" s="61">
        <v>0</v>
      </c>
      <c r="R20" s="61">
        <v>0</v>
      </c>
      <c r="S20" s="61">
        <v>0</v>
      </c>
      <c r="T20" s="27">
        <v>78</v>
      </c>
      <c r="U20" s="84">
        <v>26</v>
      </c>
      <c r="V20" s="84">
        <v>112</v>
      </c>
      <c r="W20" s="84">
        <v>4</v>
      </c>
      <c r="X20" s="84">
        <v>22</v>
      </c>
      <c r="Y20" s="27"/>
      <c r="Z20" s="27"/>
    </row>
    <row r="21" s="3" customFormat="1" ht="297" spans="1:26">
      <c r="A21" s="24">
        <v>13</v>
      </c>
      <c r="B21" s="25" t="s">
        <v>31</v>
      </c>
      <c r="C21" s="25" t="s">
        <v>74</v>
      </c>
      <c r="D21" s="25" t="s">
        <v>75</v>
      </c>
      <c r="E21" s="32" t="s">
        <v>76</v>
      </c>
      <c r="F21" s="27" t="s">
        <v>36</v>
      </c>
      <c r="G21" s="27" t="s">
        <v>37</v>
      </c>
      <c r="H21" s="28">
        <v>2</v>
      </c>
      <c r="I21" s="58">
        <v>45261</v>
      </c>
      <c r="J21" s="64">
        <v>3001.743</v>
      </c>
      <c r="K21" s="64">
        <v>3001.743</v>
      </c>
      <c r="L21" s="60">
        <v>2720</v>
      </c>
      <c r="M21" s="61">
        <v>281.74</v>
      </c>
      <c r="N21" s="61">
        <v>0</v>
      </c>
      <c r="O21" s="61">
        <v>0</v>
      </c>
      <c r="P21" s="61">
        <v>0</v>
      </c>
      <c r="Q21" s="61">
        <v>0</v>
      </c>
      <c r="R21" s="61">
        <v>0</v>
      </c>
      <c r="S21" s="27">
        <v>2737.82</v>
      </c>
      <c r="T21" s="27">
        <v>50</v>
      </c>
      <c r="U21" s="84">
        <v>1598</v>
      </c>
      <c r="V21" s="84">
        <v>6648</v>
      </c>
      <c r="W21" s="84">
        <v>240</v>
      </c>
      <c r="X21" s="84">
        <v>1001</v>
      </c>
      <c r="Y21" s="27"/>
      <c r="Z21" s="27"/>
    </row>
    <row r="22" s="3" customFormat="1" ht="81" spans="1:26">
      <c r="A22" s="24">
        <v>14</v>
      </c>
      <c r="B22" s="24" t="s">
        <v>31</v>
      </c>
      <c r="C22" s="30" t="s">
        <v>77</v>
      </c>
      <c r="D22" s="24" t="s">
        <v>67</v>
      </c>
      <c r="E22" s="26" t="s">
        <v>78</v>
      </c>
      <c r="F22" s="36" t="s">
        <v>36</v>
      </c>
      <c r="G22" s="36" t="s">
        <v>37</v>
      </c>
      <c r="H22" s="37">
        <v>7</v>
      </c>
      <c r="I22" s="65">
        <v>45200</v>
      </c>
      <c r="J22" s="66">
        <f>M22+O22</f>
        <v>1320</v>
      </c>
      <c r="K22" s="67">
        <v>1320</v>
      </c>
      <c r="L22" s="66">
        <v>0</v>
      </c>
      <c r="M22" s="66">
        <v>1123.92</v>
      </c>
      <c r="N22" s="68">
        <v>0</v>
      </c>
      <c r="O22" s="68">
        <v>196.08</v>
      </c>
      <c r="P22" s="68">
        <v>0</v>
      </c>
      <c r="Q22" s="68">
        <v>0</v>
      </c>
      <c r="R22" s="68">
        <v>0</v>
      </c>
      <c r="S22" s="36">
        <v>0</v>
      </c>
      <c r="T22" s="27">
        <v>60</v>
      </c>
      <c r="U22" s="86">
        <v>141</v>
      </c>
      <c r="V22" s="86">
        <v>608</v>
      </c>
      <c r="W22" s="86">
        <v>8</v>
      </c>
      <c r="X22" s="86">
        <v>30</v>
      </c>
      <c r="Y22" s="27"/>
      <c r="Z22" s="27"/>
    </row>
    <row r="23" s="4" customFormat="1" ht="216" spans="1:27">
      <c r="A23" s="24">
        <v>15</v>
      </c>
      <c r="B23" s="24" t="s">
        <v>31</v>
      </c>
      <c r="C23" s="24" t="s">
        <v>79</v>
      </c>
      <c r="D23" s="24" t="s">
        <v>80</v>
      </c>
      <c r="E23" s="26" t="s">
        <v>81</v>
      </c>
      <c r="F23" s="24" t="s">
        <v>82</v>
      </c>
      <c r="G23" s="24" t="s">
        <v>83</v>
      </c>
      <c r="H23" s="38">
        <v>45108</v>
      </c>
      <c r="I23" s="38">
        <v>45261</v>
      </c>
      <c r="J23" s="69">
        <v>662.99</v>
      </c>
      <c r="K23" s="69">
        <v>662.99</v>
      </c>
      <c r="L23" s="69">
        <v>662.99</v>
      </c>
      <c r="M23" s="24">
        <v>0</v>
      </c>
      <c r="N23" s="24">
        <v>0</v>
      </c>
      <c r="O23" s="24">
        <v>0</v>
      </c>
      <c r="P23" s="70">
        <v>0</v>
      </c>
      <c r="Q23" s="70">
        <v>0</v>
      </c>
      <c r="R23" s="70">
        <v>0</v>
      </c>
      <c r="S23" s="70">
        <v>0</v>
      </c>
      <c r="T23" s="70">
        <v>20</v>
      </c>
      <c r="U23" s="70">
        <v>160</v>
      </c>
      <c r="V23" s="70">
        <v>632</v>
      </c>
      <c r="W23" s="70">
        <v>38</v>
      </c>
      <c r="X23" s="70">
        <v>111</v>
      </c>
      <c r="Y23" s="27"/>
      <c r="Z23" s="24"/>
      <c r="AA23" s="96"/>
    </row>
    <row r="24" s="4" customFormat="1" ht="175.5" spans="1:27">
      <c r="A24" s="24">
        <v>16</v>
      </c>
      <c r="B24" s="24" t="s">
        <v>31</v>
      </c>
      <c r="C24" s="30" t="s">
        <v>84</v>
      </c>
      <c r="D24" s="24" t="s">
        <v>85</v>
      </c>
      <c r="E24" s="26" t="s">
        <v>86</v>
      </c>
      <c r="F24" s="24" t="s">
        <v>36</v>
      </c>
      <c r="G24" s="24" t="s">
        <v>87</v>
      </c>
      <c r="H24" s="38">
        <v>45078</v>
      </c>
      <c r="I24" s="38">
        <v>45231</v>
      </c>
      <c r="J24" s="24">
        <v>68.08</v>
      </c>
      <c r="K24" s="24">
        <v>68.08</v>
      </c>
      <c r="L24" s="24">
        <v>0</v>
      </c>
      <c r="M24" s="24">
        <v>0</v>
      </c>
      <c r="N24" s="24">
        <v>0</v>
      </c>
      <c r="O24" s="24">
        <v>68.08</v>
      </c>
      <c r="P24" s="70">
        <v>0</v>
      </c>
      <c r="Q24" s="70">
        <v>0</v>
      </c>
      <c r="R24" s="70">
        <v>0</v>
      </c>
      <c r="S24" s="70">
        <v>0</v>
      </c>
      <c r="T24" s="70">
        <v>5</v>
      </c>
      <c r="U24" s="87">
        <v>32</v>
      </c>
      <c r="V24" s="87">
        <v>118</v>
      </c>
      <c r="W24" s="87">
        <v>3</v>
      </c>
      <c r="X24" s="87">
        <v>7</v>
      </c>
      <c r="Y24" s="27"/>
      <c r="Z24" s="24"/>
      <c r="AA24" s="96"/>
    </row>
    <row r="25" s="3" customFormat="1" ht="59" customHeight="1" spans="1:26">
      <c r="A25" s="17" t="s">
        <v>88</v>
      </c>
      <c r="B25" s="17"/>
      <c r="C25" s="17"/>
      <c r="D25" s="17"/>
      <c r="E25" s="17">
        <v>5</v>
      </c>
      <c r="F25" s="18"/>
      <c r="G25" s="18"/>
      <c r="H25" s="39"/>
      <c r="I25" s="18"/>
      <c r="J25" s="18">
        <f>SUM(J26:J30)</f>
        <v>2195.76</v>
      </c>
      <c r="K25" s="18">
        <f>SUM(K26:K30)</f>
        <v>2195.76</v>
      </c>
      <c r="L25" s="18">
        <f t="shared" ref="K25:X25" si="3">SUM(L26:L29)</f>
        <v>1696.06</v>
      </c>
      <c r="M25" s="18">
        <f t="shared" si="3"/>
        <v>94.91</v>
      </c>
      <c r="N25" s="18">
        <f>SUM(N26:N30)</f>
        <v>120</v>
      </c>
      <c r="O25" s="18">
        <f t="shared" si="3"/>
        <v>284.79</v>
      </c>
      <c r="P25" s="18">
        <f t="shared" si="3"/>
        <v>0</v>
      </c>
      <c r="Q25" s="18">
        <f t="shared" si="3"/>
        <v>0</v>
      </c>
      <c r="R25" s="18">
        <f t="shared" si="3"/>
        <v>0</v>
      </c>
      <c r="S25" s="18">
        <f t="shared" si="3"/>
        <v>0</v>
      </c>
      <c r="T25" s="18">
        <f t="shared" si="3"/>
        <v>45</v>
      </c>
      <c r="U25" s="18">
        <f t="shared" si="3"/>
        <v>137</v>
      </c>
      <c r="V25" s="18">
        <f t="shared" si="3"/>
        <v>621</v>
      </c>
      <c r="W25" s="18">
        <f t="shared" si="3"/>
        <v>20</v>
      </c>
      <c r="X25" s="18">
        <f t="shared" si="3"/>
        <v>99</v>
      </c>
      <c r="Y25" s="45"/>
      <c r="Z25" s="97"/>
    </row>
    <row r="26" s="3" customFormat="1" ht="90" customHeight="1" spans="1:26">
      <c r="A26" s="24">
        <v>1</v>
      </c>
      <c r="B26" s="24" t="s">
        <v>31</v>
      </c>
      <c r="C26" s="30" t="s">
        <v>89</v>
      </c>
      <c r="D26" s="25" t="s">
        <v>85</v>
      </c>
      <c r="E26" s="40" t="s">
        <v>90</v>
      </c>
      <c r="F26" s="41" t="s">
        <v>36</v>
      </c>
      <c r="G26" s="27" t="s">
        <v>37</v>
      </c>
      <c r="H26" s="28">
        <v>2</v>
      </c>
      <c r="I26" s="58">
        <v>45261</v>
      </c>
      <c r="J26" s="59">
        <v>625</v>
      </c>
      <c r="K26" s="59">
        <v>625</v>
      </c>
      <c r="L26" s="60">
        <v>530.09</v>
      </c>
      <c r="M26" s="61">
        <v>94.91</v>
      </c>
      <c r="N26" s="61">
        <v>0</v>
      </c>
      <c r="O26" s="61">
        <v>0</v>
      </c>
      <c r="P26" s="61">
        <v>0</v>
      </c>
      <c r="Q26" s="61">
        <v>0</v>
      </c>
      <c r="R26" s="61">
        <v>0</v>
      </c>
      <c r="S26" s="61">
        <v>0</v>
      </c>
      <c r="T26" s="61">
        <v>0</v>
      </c>
      <c r="U26" s="88">
        <v>32</v>
      </c>
      <c r="V26" s="88">
        <v>118</v>
      </c>
      <c r="W26" s="88">
        <v>3</v>
      </c>
      <c r="X26" s="88">
        <v>7</v>
      </c>
      <c r="Y26" s="27"/>
      <c r="Z26" s="27"/>
    </row>
    <row r="27" s="3" customFormat="1" ht="83" customHeight="1" spans="1:26">
      <c r="A27" s="24">
        <v>2</v>
      </c>
      <c r="B27" s="24" t="s">
        <v>31</v>
      </c>
      <c r="C27" s="30" t="s">
        <v>91</v>
      </c>
      <c r="D27" s="25" t="s">
        <v>92</v>
      </c>
      <c r="E27" s="40" t="s">
        <v>93</v>
      </c>
      <c r="F27" s="41" t="s">
        <v>36</v>
      </c>
      <c r="G27" s="27" t="s">
        <v>37</v>
      </c>
      <c r="H27" s="28">
        <v>2</v>
      </c>
      <c r="I27" s="58">
        <v>45261</v>
      </c>
      <c r="J27" s="59">
        <v>122.88</v>
      </c>
      <c r="K27" s="59">
        <v>122.88</v>
      </c>
      <c r="L27" s="60">
        <v>122.88</v>
      </c>
      <c r="M27" s="61">
        <v>0</v>
      </c>
      <c r="N27" s="61">
        <v>0</v>
      </c>
      <c r="O27" s="61">
        <v>0</v>
      </c>
      <c r="P27" s="61">
        <v>0</v>
      </c>
      <c r="Q27" s="61">
        <v>0</v>
      </c>
      <c r="R27" s="61">
        <v>0</v>
      </c>
      <c r="S27" s="61">
        <v>0</v>
      </c>
      <c r="T27" s="61">
        <v>0</v>
      </c>
      <c r="U27" s="88">
        <v>41</v>
      </c>
      <c r="V27" s="88">
        <v>206</v>
      </c>
      <c r="W27" s="88">
        <v>6</v>
      </c>
      <c r="X27" s="88">
        <v>33</v>
      </c>
      <c r="Y27" s="27"/>
      <c r="Z27" s="27"/>
    </row>
    <row r="28" s="5" customFormat="1" ht="40.5" spans="1:26">
      <c r="A28" s="24">
        <v>3</v>
      </c>
      <c r="B28" s="25" t="s">
        <v>31</v>
      </c>
      <c r="C28" s="30" t="s">
        <v>94</v>
      </c>
      <c r="D28" s="25" t="s">
        <v>72</v>
      </c>
      <c r="E28" s="25" t="s">
        <v>95</v>
      </c>
      <c r="F28" s="25" t="s">
        <v>36</v>
      </c>
      <c r="G28" s="25" t="s">
        <v>87</v>
      </c>
      <c r="H28" s="42">
        <v>45108</v>
      </c>
      <c r="I28" s="42">
        <v>45231</v>
      </c>
      <c r="J28" s="71">
        <v>750.88</v>
      </c>
      <c r="K28" s="71">
        <v>750.88</v>
      </c>
      <c r="L28" s="71">
        <v>750.88</v>
      </c>
      <c r="M28" s="24">
        <v>0</v>
      </c>
      <c r="N28" s="24">
        <v>0</v>
      </c>
      <c r="O28" s="24">
        <v>0</v>
      </c>
      <c r="P28" s="70">
        <v>0</v>
      </c>
      <c r="Q28" s="70">
        <v>0</v>
      </c>
      <c r="R28" s="70">
        <v>0</v>
      </c>
      <c r="S28" s="70">
        <v>0</v>
      </c>
      <c r="T28" s="70">
        <v>30</v>
      </c>
      <c r="U28" s="87">
        <v>26</v>
      </c>
      <c r="V28" s="87">
        <v>112</v>
      </c>
      <c r="W28" s="87">
        <v>4</v>
      </c>
      <c r="X28" s="87">
        <v>22</v>
      </c>
      <c r="Y28" s="27"/>
      <c r="Z28" s="98"/>
    </row>
    <row r="29" s="5" customFormat="1" ht="72" customHeight="1" spans="1:26">
      <c r="A29" s="24">
        <v>4</v>
      </c>
      <c r="B29" s="25" t="s">
        <v>31</v>
      </c>
      <c r="C29" s="30" t="s">
        <v>96</v>
      </c>
      <c r="D29" s="25" t="s">
        <v>97</v>
      </c>
      <c r="E29" s="25" t="s">
        <v>98</v>
      </c>
      <c r="F29" s="25" t="s">
        <v>36</v>
      </c>
      <c r="G29" s="25" t="s">
        <v>87</v>
      </c>
      <c r="H29" s="42">
        <v>45108</v>
      </c>
      <c r="I29" s="42">
        <v>45231</v>
      </c>
      <c r="J29" s="71">
        <v>577</v>
      </c>
      <c r="K29" s="71">
        <v>577</v>
      </c>
      <c r="L29" s="25">
        <v>292.21</v>
      </c>
      <c r="M29" s="24">
        <v>0</v>
      </c>
      <c r="N29" s="24" t="s">
        <v>99</v>
      </c>
      <c r="O29" s="71">
        <v>284.79</v>
      </c>
      <c r="P29" s="70">
        <v>0</v>
      </c>
      <c r="Q29" s="70">
        <v>0</v>
      </c>
      <c r="R29" s="70">
        <v>0</v>
      </c>
      <c r="S29" s="70">
        <v>0</v>
      </c>
      <c r="T29" s="70">
        <v>15</v>
      </c>
      <c r="U29" s="87">
        <v>38</v>
      </c>
      <c r="V29" s="87">
        <v>185</v>
      </c>
      <c r="W29" s="87">
        <v>7</v>
      </c>
      <c r="X29" s="87">
        <v>37</v>
      </c>
      <c r="Y29" s="27"/>
      <c r="Z29" s="98"/>
    </row>
    <row r="30" s="6" customFormat="1" ht="63" customHeight="1" spans="1:26">
      <c r="A30" s="24">
        <v>5</v>
      </c>
      <c r="B30" s="25" t="s">
        <v>31</v>
      </c>
      <c r="C30" s="25" t="s">
        <v>100</v>
      </c>
      <c r="D30" s="25" t="s">
        <v>31</v>
      </c>
      <c r="E30" s="25" t="s">
        <v>101</v>
      </c>
      <c r="F30" s="25" t="s">
        <v>36</v>
      </c>
      <c r="G30" s="25" t="s">
        <v>87</v>
      </c>
      <c r="H30" s="43">
        <v>45078</v>
      </c>
      <c r="I30" s="43">
        <v>45231</v>
      </c>
      <c r="J30" s="24">
        <v>120</v>
      </c>
      <c r="K30" s="24">
        <v>120</v>
      </c>
      <c r="L30" s="24">
        <v>0</v>
      </c>
      <c r="M30" s="24">
        <v>0</v>
      </c>
      <c r="N30" s="24">
        <v>120</v>
      </c>
      <c r="O30" s="24">
        <v>0</v>
      </c>
      <c r="P30" s="70">
        <v>0</v>
      </c>
      <c r="Q30" s="70">
        <v>0</v>
      </c>
      <c r="R30" s="70">
        <v>0</v>
      </c>
      <c r="S30" s="70">
        <v>0</v>
      </c>
      <c r="T30" s="70">
        <v>0</v>
      </c>
      <c r="U30" s="70">
        <v>2681</v>
      </c>
      <c r="V30" s="70">
        <v>11036</v>
      </c>
      <c r="W30" s="70">
        <v>666</v>
      </c>
      <c r="X30" s="70">
        <v>2665</v>
      </c>
      <c r="Y30" s="27"/>
      <c r="Z30" s="99"/>
    </row>
    <row r="31" s="3" customFormat="1" ht="46" customHeight="1" spans="1:26">
      <c r="A31" s="44" t="s">
        <v>102</v>
      </c>
      <c r="B31" s="44"/>
      <c r="C31" s="44"/>
      <c r="D31" s="44"/>
      <c r="E31" s="16">
        <f>A36</f>
        <v>5</v>
      </c>
      <c r="F31" s="45"/>
      <c r="G31" s="45"/>
      <c r="H31" s="39"/>
      <c r="I31" s="45"/>
      <c r="J31" s="18">
        <f>SUM(J32:J36)</f>
        <v>3562.45</v>
      </c>
      <c r="K31" s="18">
        <f>SUM(K32:K36)</f>
        <v>3562.45</v>
      </c>
      <c r="L31" s="18">
        <f t="shared" ref="K31:X31" si="4">SUM(L32:L36)</f>
        <v>3047.04</v>
      </c>
      <c r="M31" s="18">
        <f t="shared" si="4"/>
        <v>468.36</v>
      </c>
      <c r="N31" s="18">
        <f t="shared" si="4"/>
        <v>0</v>
      </c>
      <c r="O31" s="18">
        <f t="shared" si="4"/>
        <v>47.05</v>
      </c>
      <c r="P31" s="18">
        <f t="shared" si="4"/>
        <v>0</v>
      </c>
      <c r="Q31" s="18">
        <f t="shared" si="4"/>
        <v>0</v>
      </c>
      <c r="R31" s="18">
        <f t="shared" si="4"/>
        <v>0</v>
      </c>
      <c r="S31" s="18">
        <f t="shared" si="4"/>
        <v>0</v>
      </c>
      <c r="T31" s="18">
        <f t="shared" si="4"/>
        <v>52</v>
      </c>
      <c r="U31" s="18">
        <f t="shared" si="4"/>
        <v>362</v>
      </c>
      <c r="V31" s="18">
        <f t="shared" si="4"/>
        <v>2507</v>
      </c>
      <c r="W31" s="18">
        <f t="shared" si="4"/>
        <v>187</v>
      </c>
      <c r="X31" s="18">
        <f t="shared" si="4"/>
        <v>743</v>
      </c>
      <c r="Y31" s="100"/>
      <c r="Z31" s="97"/>
    </row>
    <row r="32" s="3" customFormat="1" ht="96" customHeight="1" spans="1:26">
      <c r="A32" s="24">
        <v>1</v>
      </c>
      <c r="B32" s="24" t="s">
        <v>31</v>
      </c>
      <c r="C32" s="24" t="s">
        <v>103</v>
      </c>
      <c r="D32" s="24" t="s">
        <v>104</v>
      </c>
      <c r="E32" s="24" t="s">
        <v>105</v>
      </c>
      <c r="F32" s="27" t="s">
        <v>59</v>
      </c>
      <c r="G32" s="27" t="s">
        <v>60</v>
      </c>
      <c r="H32" s="28">
        <v>2</v>
      </c>
      <c r="I32" s="58">
        <v>45261</v>
      </c>
      <c r="J32" s="72">
        <v>2092.4</v>
      </c>
      <c r="K32" s="72">
        <v>2092.4</v>
      </c>
      <c r="L32" s="60">
        <v>1778.54</v>
      </c>
      <c r="M32" s="61">
        <v>313.86</v>
      </c>
      <c r="N32" s="61">
        <v>0</v>
      </c>
      <c r="O32" s="61">
        <v>0</v>
      </c>
      <c r="P32" s="61">
        <v>0</v>
      </c>
      <c r="Q32" s="61">
        <v>0</v>
      </c>
      <c r="R32" s="61">
        <v>0</v>
      </c>
      <c r="S32" s="61">
        <v>0</v>
      </c>
      <c r="T32" s="61">
        <v>0</v>
      </c>
      <c r="U32" s="84">
        <v>137</v>
      </c>
      <c r="V32" s="84">
        <v>1530</v>
      </c>
      <c r="W32" s="84">
        <v>112</v>
      </c>
      <c r="X32" s="85">
        <v>488</v>
      </c>
      <c r="Y32" s="27"/>
      <c r="Z32" s="27"/>
    </row>
    <row r="33" s="3" customFormat="1" ht="96" customHeight="1" spans="1:26">
      <c r="A33" s="24">
        <v>2</v>
      </c>
      <c r="B33" s="25" t="s">
        <v>31</v>
      </c>
      <c r="C33" s="30" t="s">
        <v>106</v>
      </c>
      <c r="D33" s="25" t="s">
        <v>107</v>
      </c>
      <c r="E33" s="46" t="s">
        <v>108</v>
      </c>
      <c r="F33" s="25" t="s">
        <v>36</v>
      </c>
      <c r="G33" s="27" t="s">
        <v>37</v>
      </c>
      <c r="H33" s="28">
        <v>2</v>
      </c>
      <c r="I33" s="58">
        <v>45261</v>
      </c>
      <c r="J33" s="73">
        <v>500</v>
      </c>
      <c r="K33" s="73">
        <v>500</v>
      </c>
      <c r="L33" s="60">
        <v>425</v>
      </c>
      <c r="M33" s="61">
        <v>75</v>
      </c>
      <c r="N33" s="61">
        <v>0</v>
      </c>
      <c r="O33" s="61">
        <v>0</v>
      </c>
      <c r="P33" s="61">
        <v>0</v>
      </c>
      <c r="Q33" s="61">
        <v>0</v>
      </c>
      <c r="R33" s="61">
        <v>0</v>
      </c>
      <c r="S33" s="61">
        <v>0</v>
      </c>
      <c r="T33" s="61">
        <v>0</v>
      </c>
      <c r="U33" s="84">
        <v>78</v>
      </c>
      <c r="V33" s="84">
        <v>291</v>
      </c>
      <c r="W33" s="84">
        <v>38</v>
      </c>
      <c r="X33" s="85">
        <v>108</v>
      </c>
      <c r="Y33" s="27"/>
      <c r="Z33" s="27"/>
    </row>
    <row r="34" s="3" customFormat="1" ht="96" customHeight="1" spans="1:26">
      <c r="A34" s="24">
        <v>3</v>
      </c>
      <c r="B34" s="24" t="s">
        <v>31</v>
      </c>
      <c r="C34" s="30" t="s">
        <v>109</v>
      </c>
      <c r="D34" s="25" t="s">
        <v>110</v>
      </c>
      <c r="E34" s="25" t="s">
        <v>111</v>
      </c>
      <c r="F34" s="24" t="s">
        <v>36</v>
      </c>
      <c r="G34" s="27" t="s">
        <v>37</v>
      </c>
      <c r="H34" s="28">
        <v>2</v>
      </c>
      <c r="I34" s="58">
        <v>45261</v>
      </c>
      <c r="J34" s="72">
        <v>530</v>
      </c>
      <c r="K34" s="72">
        <v>530</v>
      </c>
      <c r="L34" s="60">
        <v>450.5</v>
      </c>
      <c r="M34" s="61">
        <v>79.5</v>
      </c>
      <c r="N34" s="61">
        <v>0</v>
      </c>
      <c r="O34" s="61">
        <v>0</v>
      </c>
      <c r="P34" s="61">
        <v>0</v>
      </c>
      <c r="Q34" s="61">
        <v>0</v>
      </c>
      <c r="R34" s="61">
        <v>0</v>
      </c>
      <c r="S34" s="61">
        <v>0</v>
      </c>
      <c r="T34" s="61">
        <v>0</v>
      </c>
      <c r="U34" s="84">
        <v>37</v>
      </c>
      <c r="V34" s="84">
        <v>151</v>
      </c>
      <c r="W34" s="84">
        <v>15</v>
      </c>
      <c r="X34" s="85">
        <v>67</v>
      </c>
      <c r="Y34" s="27"/>
      <c r="Z34" s="27"/>
    </row>
    <row r="35" s="5" customFormat="1" ht="68" customHeight="1" spans="1:26">
      <c r="A35" s="24">
        <v>4</v>
      </c>
      <c r="B35" s="24" t="s">
        <v>31</v>
      </c>
      <c r="C35" s="30" t="s">
        <v>112</v>
      </c>
      <c r="D35" s="24" t="s">
        <v>113</v>
      </c>
      <c r="E35" s="24" t="s">
        <v>114</v>
      </c>
      <c r="F35" s="24" t="s">
        <v>36</v>
      </c>
      <c r="G35" s="24" t="s">
        <v>87</v>
      </c>
      <c r="H35" s="43">
        <v>45078</v>
      </c>
      <c r="I35" s="43">
        <v>45231</v>
      </c>
      <c r="J35" s="74">
        <v>47.05</v>
      </c>
      <c r="K35" s="74">
        <v>47.05</v>
      </c>
      <c r="L35" s="24">
        <v>0</v>
      </c>
      <c r="M35" s="24">
        <v>0</v>
      </c>
      <c r="N35" s="24">
        <v>0</v>
      </c>
      <c r="O35" s="74">
        <v>47.05</v>
      </c>
      <c r="P35" s="70">
        <v>0</v>
      </c>
      <c r="Q35" s="70">
        <v>0</v>
      </c>
      <c r="R35" s="70">
        <v>0</v>
      </c>
      <c r="S35" s="70">
        <v>0</v>
      </c>
      <c r="T35" s="70">
        <v>2</v>
      </c>
      <c r="U35" s="87">
        <v>57</v>
      </c>
      <c r="V35" s="87">
        <v>268</v>
      </c>
      <c r="W35" s="87">
        <v>7</v>
      </c>
      <c r="X35" s="87">
        <v>35</v>
      </c>
      <c r="Y35" s="27"/>
      <c r="Z35" s="98"/>
    </row>
    <row r="36" s="5" customFormat="1" ht="40.5" spans="1:26">
      <c r="A36" s="24">
        <v>5</v>
      </c>
      <c r="B36" s="24" t="s">
        <v>31</v>
      </c>
      <c r="C36" s="25" t="s">
        <v>115</v>
      </c>
      <c r="D36" s="24" t="s">
        <v>116</v>
      </c>
      <c r="E36" s="25" t="s">
        <v>117</v>
      </c>
      <c r="F36" s="24" t="s">
        <v>118</v>
      </c>
      <c r="G36" s="24" t="s">
        <v>119</v>
      </c>
      <c r="H36" s="42">
        <v>45108</v>
      </c>
      <c r="I36" s="42">
        <v>45231</v>
      </c>
      <c r="J36" s="69">
        <v>393</v>
      </c>
      <c r="K36" s="69">
        <v>393</v>
      </c>
      <c r="L36" s="69">
        <v>393</v>
      </c>
      <c r="M36" s="24">
        <v>0</v>
      </c>
      <c r="N36" s="24">
        <v>0</v>
      </c>
      <c r="O36" s="24">
        <v>0</v>
      </c>
      <c r="P36" s="24">
        <v>0</v>
      </c>
      <c r="Q36" s="24">
        <v>0</v>
      </c>
      <c r="R36" s="24">
        <v>0</v>
      </c>
      <c r="S36" s="24">
        <v>0</v>
      </c>
      <c r="T36" s="87">
        <v>50</v>
      </c>
      <c r="U36" s="87">
        <v>53</v>
      </c>
      <c r="V36" s="87">
        <v>267</v>
      </c>
      <c r="W36" s="87">
        <v>15</v>
      </c>
      <c r="X36" s="87">
        <v>45</v>
      </c>
      <c r="Y36" s="27"/>
      <c r="Z36" s="24"/>
    </row>
    <row r="37" s="3" customFormat="1" ht="43" customHeight="1" spans="1:26">
      <c r="A37" s="47" t="s">
        <v>120</v>
      </c>
      <c r="B37" s="48"/>
      <c r="C37" s="48"/>
      <c r="D37" s="49"/>
      <c r="E37" s="16">
        <f>A39</f>
        <v>2</v>
      </c>
      <c r="F37" s="45"/>
      <c r="G37" s="45"/>
      <c r="H37" s="39"/>
      <c r="I37" s="45"/>
      <c r="J37" s="18">
        <f>SUM(J38:J40)</f>
        <v>2880</v>
      </c>
      <c r="K37" s="18">
        <f>SUM(K38:K40)</f>
        <v>2880</v>
      </c>
      <c r="L37" s="18">
        <f t="shared" ref="K37:X37" si="5">SUM(L38:L39)</f>
        <v>2252.5</v>
      </c>
      <c r="M37" s="18">
        <f t="shared" si="5"/>
        <v>397.5</v>
      </c>
      <c r="N37" s="18">
        <f>SUM(N38:N40)</f>
        <v>160</v>
      </c>
      <c r="O37" s="18">
        <f t="shared" si="5"/>
        <v>0</v>
      </c>
      <c r="P37" s="18">
        <f t="shared" si="5"/>
        <v>0</v>
      </c>
      <c r="Q37" s="18">
        <f t="shared" si="5"/>
        <v>0</v>
      </c>
      <c r="R37" s="18">
        <f t="shared" si="5"/>
        <v>0</v>
      </c>
      <c r="S37" s="18">
        <f t="shared" si="5"/>
        <v>0</v>
      </c>
      <c r="T37" s="18">
        <f t="shared" si="5"/>
        <v>0</v>
      </c>
      <c r="U37" s="18">
        <f t="shared" si="5"/>
        <v>100</v>
      </c>
      <c r="V37" s="18">
        <f t="shared" si="5"/>
        <v>394</v>
      </c>
      <c r="W37" s="18">
        <f t="shared" si="5"/>
        <v>23</v>
      </c>
      <c r="X37" s="18">
        <f t="shared" si="5"/>
        <v>102</v>
      </c>
      <c r="Y37" s="101"/>
      <c r="Z37" s="97"/>
    </row>
    <row r="38" s="7" customFormat="1" ht="118" customHeight="1" spans="1:26">
      <c r="A38" s="24">
        <v>1</v>
      </c>
      <c r="B38" s="24" t="s">
        <v>31</v>
      </c>
      <c r="C38" s="30" t="s">
        <v>121</v>
      </c>
      <c r="D38" s="25" t="s">
        <v>34</v>
      </c>
      <c r="E38" s="50" t="s">
        <v>122</v>
      </c>
      <c r="F38" s="24" t="s">
        <v>36</v>
      </c>
      <c r="G38" s="27" t="s">
        <v>37</v>
      </c>
      <c r="H38" s="28">
        <v>2</v>
      </c>
      <c r="I38" s="58">
        <v>45261</v>
      </c>
      <c r="J38" s="59">
        <v>1700</v>
      </c>
      <c r="K38" s="59">
        <v>1700</v>
      </c>
      <c r="L38" s="60">
        <v>1445</v>
      </c>
      <c r="M38" s="61">
        <v>255</v>
      </c>
      <c r="N38" s="61">
        <v>0</v>
      </c>
      <c r="O38" s="61">
        <v>0</v>
      </c>
      <c r="P38" s="61">
        <v>0</v>
      </c>
      <c r="Q38" s="61">
        <v>0</v>
      </c>
      <c r="R38" s="61">
        <v>0</v>
      </c>
      <c r="S38" s="61">
        <v>0</v>
      </c>
      <c r="T38" s="61">
        <v>0</v>
      </c>
      <c r="U38" s="84">
        <v>69</v>
      </c>
      <c r="V38" s="84">
        <v>267</v>
      </c>
      <c r="W38" s="84">
        <v>15</v>
      </c>
      <c r="X38" s="85">
        <v>67</v>
      </c>
      <c r="Y38" s="27"/>
      <c r="Z38" s="102"/>
    </row>
    <row r="39" s="7" customFormat="1" ht="102" customHeight="1" spans="1:26">
      <c r="A39" s="24">
        <v>2</v>
      </c>
      <c r="B39" s="24" t="s">
        <v>31</v>
      </c>
      <c r="C39" s="30" t="s">
        <v>123</v>
      </c>
      <c r="D39" s="25" t="s">
        <v>39</v>
      </c>
      <c r="E39" s="50" t="s">
        <v>124</v>
      </c>
      <c r="F39" s="24" t="s">
        <v>125</v>
      </c>
      <c r="G39" s="27" t="s">
        <v>37</v>
      </c>
      <c r="H39" s="28">
        <v>2</v>
      </c>
      <c r="I39" s="58">
        <v>45261</v>
      </c>
      <c r="J39" s="59">
        <v>950</v>
      </c>
      <c r="K39" s="59">
        <v>950</v>
      </c>
      <c r="L39" s="60">
        <v>807.5</v>
      </c>
      <c r="M39" s="61">
        <v>142.5</v>
      </c>
      <c r="N39" s="61">
        <v>0</v>
      </c>
      <c r="O39" s="61">
        <v>0</v>
      </c>
      <c r="P39" s="61">
        <v>0</v>
      </c>
      <c r="Q39" s="61">
        <v>0</v>
      </c>
      <c r="R39" s="61">
        <v>0</v>
      </c>
      <c r="S39" s="61">
        <v>0</v>
      </c>
      <c r="T39" s="61">
        <v>0</v>
      </c>
      <c r="U39" s="84">
        <v>31</v>
      </c>
      <c r="V39" s="84">
        <v>127</v>
      </c>
      <c r="W39" s="84">
        <v>8</v>
      </c>
      <c r="X39" s="85">
        <v>35</v>
      </c>
      <c r="Y39" s="27"/>
      <c r="Z39" s="102"/>
    </row>
    <row r="40" s="6" customFormat="1" ht="246" customHeight="1" spans="1:26">
      <c r="A40" s="24">
        <v>3</v>
      </c>
      <c r="B40" s="25" t="s">
        <v>31</v>
      </c>
      <c r="C40" s="25" t="s">
        <v>126</v>
      </c>
      <c r="D40" s="25" t="s">
        <v>127</v>
      </c>
      <c r="E40" s="25" t="s">
        <v>128</v>
      </c>
      <c r="F40" s="25" t="s">
        <v>36</v>
      </c>
      <c r="G40" s="25" t="s">
        <v>87</v>
      </c>
      <c r="H40" s="43">
        <v>45078</v>
      </c>
      <c r="I40" s="43">
        <v>45231</v>
      </c>
      <c r="J40" s="24">
        <v>230</v>
      </c>
      <c r="K40" s="24">
        <v>230</v>
      </c>
      <c r="L40" s="24">
        <v>0</v>
      </c>
      <c r="M40" s="24">
        <v>70</v>
      </c>
      <c r="N40" s="24">
        <v>160</v>
      </c>
      <c r="O40" s="24">
        <v>0</v>
      </c>
      <c r="P40" s="70">
        <v>0</v>
      </c>
      <c r="Q40" s="70">
        <v>0</v>
      </c>
      <c r="R40" s="70">
        <v>0</v>
      </c>
      <c r="S40" s="70">
        <v>0</v>
      </c>
      <c r="T40" s="24">
        <v>0</v>
      </c>
      <c r="U40" s="24">
        <v>1067</v>
      </c>
      <c r="V40" s="24">
        <v>4514</v>
      </c>
      <c r="W40" s="24">
        <v>139</v>
      </c>
      <c r="X40" s="24">
        <v>585</v>
      </c>
      <c r="Y40" s="27"/>
      <c r="Z40" s="99"/>
    </row>
    <row r="41" s="2" customFormat="1" ht="43" customHeight="1" spans="1:26">
      <c r="A41" s="51" t="s">
        <v>129</v>
      </c>
      <c r="B41" s="52"/>
      <c r="C41" s="52"/>
      <c r="D41" s="53"/>
      <c r="E41" s="17">
        <v>1</v>
      </c>
      <c r="F41" s="18"/>
      <c r="G41" s="18"/>
      <c r="H41" s="39"/>
      <c r="I41" s="18"/>
      <c r="J41" s="18">
        <f t="shared" ref="J41:L41" si="6">SUM(J42)</f>
        <v>37.1</v>
      </c>
      <c r="K41" s="18">
        <f t="shared" si="6"/>
        <v>37.1</v>
      </c>
      <c r="L41" s="18">
        <f t="shared" si="6"/>
        <v>37.1</v>
      </c>
      <c r="M41" s="18">
        <v>0</v>
      </c>
      <c r="N41" s="18">
        <f>SUM(N42)</f>
        <v>0</v>
      </c>
      <c r="O41" s="18">
        <v>0</v>
      </c>
      <c r="P41" s="18">
        <v>0</v>
      </c>
      <c r="Q41" s="18">
        <v>0</v>
      </c>
      <c r="R41" s="18">
        <v>0</v>
      </c>
      <c r="S41" s="18"/>
      <c r="T41" s="18">
        <v>397.15</v>
      </c>
      <c r="U41" s="18">
        <v>0</v>
      </c>
      <c r="V41" s="18">
        <v>2100</v>
      </c>
      <c r="W41" s="18">
        <v>0</v>
      </c>
      <c r="X41" s="18">
        <v>2100</v>
      </c>
      <c r="Y41" s="45"/>
      <c r="Z41" s="97"/>
    </row>
    <row r="42" s="3" customFormat="1" ht="60" customHeight="1" spans="1:26">
      <c r="A42" s="25">
        <v>1</v>
      </c>
      <c r="B42" s="25" t="s">
        <v>31</v>
      </c>
      <c r="C42" s="25" t="s">
        <v>130</v>
      </c>
      <c r="D42" s="25" t="s">
        <v>31</v>
      </c>
      <c r="E42" s="25" t="s">
        <v>131</v>
      </c>
      <c r="F42" s="25" t="s">
        <v>132</v>
      </c>
      <c r="G42" s="25" t="s">
        <v>133</v>
      </c>
      <c r="H42" s="25">
        <v>44629</v>
      </c>
      <c r="I42" s="25">
        <v>44904</v>
      </c>
      <c r="J42" s="61">
        <v>37.1</v>
      </c>
      <c r="K42" s="61">
        <v>37.1</v>
      </c>
      <c r="L42" s="61">
        <v>37.1</v>
      </c>
      <c r="M42" s="61">
        <v>0</v>
      </c>
      <c r="N42" s="27">
        <v>0</v>
      </c>
      <c r="O42" s="27">
        <v>0</v>
      </c>
      <c r="P42" s="27">
        <v>0</v>
      </c>
      <c r="Q42" s="27">
        <v>0</v>
      </c>
      <c r="R42" s="27">
        <v>0</v>
      </c>
      <c r="S42" s="27"/>
      <c r="T42" s="86">
        <v>397.15</v>
      </c>
      <c r="U42" s="86"/>
      <c r="V42" s="86">
        <v>2100</v>
      </c>
      <c r="W42" s="86"/>
      <c r="X42" s="27">
        <v>2100</v>
      </c>
      <c r="Y42" s="27"/>
      <c r="Z42" s="103"/>
    </row>
    <row r="43" s="2" customFormat="1" ht="43" customHeight="1" spans="1:26">
      <c r="A43" s="51" t="s">
        <v>134</v>
      </c>
      <c r="B43" s="52"/>
      <c r="C43" s="52"/>
      <c r="D43" s="53"/>
      <c r="E43" s="17">
        <v>1</v>
      </c>
      <c r="F43" s="18"/>
      <c r="G43" s="18"/>
      <c r="H43" s="39"/>
      <c r="I43" s="18"/>
      <c r="J43" s="18">
        <f t="shared" ref="J43:L43" si="7">SUM(J44)</f>
        <v>84.29</v>
      </c>
      <c r="K43" s="18">
        <f t="shared" ref="K43:X43" si="8">SUM(K44)</f>
        <v>84.29</v>
      </c>
      <c r="L43" s="18">
        <f t="shared" si="8"/>
        <v>84.29</v>
      </c>
      <c r="M43" s="18">
        <f t="shared" si="8"/>
        <v>0</v>
      </c>
      <c r="N43" s="18">
        <f t="shared" si="8"/>
        <v>0</v>
      </c>
      <c r="O43" s="18">
        <f t="shared" si="8"/>
        <v>0</v>
      </c>
      <c r="P43" s="18">
        <f t="shared" si="8"/>
        <v>0</v>
      </c>
      <c r="Q43" s="18">
        <f t="shared" si="8"/>
        <v>0</v>
      </c>
      <c r="R43" s="18">
        <f t="shared" si="8"/>
        <v>0</v>
      </c>
      <c r="S43" s="18">
        <f t="shared" si="8"/>
        <v>0</v>
      </c>
      <c r="T43" s="18">
        <f t="shared" si="8"/>
        <v>0</v>
      </c>
      <c r="U43" s="18">
        <f t="shared" si="8"/>
        <v>666</v>
      </c>
      <c r="V43" s="18">
        <f t="shared" si="8"/>
        <v>2665</v>
      </c>
      <c r="W43" s="18">
        <f t="shared" si="8"/>
        <v>666</v>
      </c>
      <c r="X43" s="18">
        <f t="shared" si="8"/>
        <v>2665</v>
      </c>
      <c r="Y43" s="45"/>
      <c r="Z43" s="97"/>
    </row>
    <row r="44" s="3" customFormat="1" ht="80" customHeight="1" spans="1:26">
      <c r="A44" s="24">
        <v>1</v>
      </c>
      <c r="B44" s="25" t="s">
        <v>31</v>
      </c>
      <c r="C44" s="25" t="s">
        <v>135</v>
      </c>
      <c r="D44" s="25" t="s">
        <v>31</v>
      </c>
      <c r="E44" s="40" t="s">
        <v>136</v>
      </c>
      <c r="F44" s="24" t="s">
        <v>125</v>
      </c>
      <c r="G44" s="27" t="s">
        <v>37</v>
      </c>
      <c r="H44" s="28">
        <v>2</v>
      </c>
      <c r="I44" s="58">
        <v>45261</v>
      </c>
      <c r="J44" s="27">
        <v>84.29</v>
      </c>
      <c r="K44" s="27">
        <v>84.29</v>
      </c>
      <c r="L44" s="27">
        <v>84.29</v>
      </c>
      <c r="M44" s="61">
        <v>0</v>
      </c>
      <c r="N44" s="61">
        <v>0</v>
      </c>
      <c r="O44" s="61">
        <v>0</v>
      </c>
      <c r="P44" s="61">
        <v>0</v>
      </c>
      <c r="Q44" s="61">
        <v>0</v>
      </c>
      <c r="R44" s="61">
        <v>0</v>
      </c>
      <c r="S44" s="61">
        <v>0</v>
      </c>
      <c r="T44" s="61">
        <v>0</v>
      </c>
      <c r="U44" s="27">
        <v>666</v>
      </c>
      <c r="V44" s="27">
        <v>2665</v>
      </c>
      <c r="W44" s="27">
        <v>666</v>
      </c>
      <c r="X44" s="27">
        <v>2665</v>
      </c>
      <c r="Y44" s="27"/>
      <c r="Z44" s="102"/>
    </row>
    <row r="45" s="3" customFormat="1" ht="52" customHeight="1" spans="1:26">
      <c r="A45" s="17" t="s">
        <v>137</v>
      </c>
      <c r="B45" s="17"/>
      <c r="C45" s="17"/>
      <c r="D45" s="17"/>
      <c r="E45" s="17">
        <f>A47</f>
        <v>2</v>
      </c>
      <c r="F45" s="18"/>
      <c r="G45" s="18"/>
      <c r="H45" s="39"/>
      <c r="I45" s="18"/>
      <c r="J45" s="18">
        <f>SUM(J46:J47)</f>
        <v>135</v>
      </c>
      <c r="K45" s="18">
        <f>SUM(K46:K47)</f>
        <v>135</v>
      </c>
      <c r="L45" s="18">
        <f t="shared" ref="K45:X45" si="9">SUM(L46:L47)</f>
        <v>50</v>
      </c>
      <c r="M45" s="18">
        <f t="shared" si="9"/>
        <v>0</v>
      </c>
      <c r="N45" s="18">
        <f t="shared" si="9"/>
        <v>0</v>
      </c>
      <c r="O45" s="18">
        <f t="shared" si="9"/>
        <v>85</v>
      </c>
      <c r="P45" s="18">
        <f t="shared" si="9"/>
        <v>0</v>
      </c>
      <c r="Q45" s="18">
        <f t="shared" si="9"/>
        <v>0</v>
      </c>
      <c r="R45" s="18">
        <f t="shared" si="9"/>
        <v>0</v>
      </c>
      <c r="S45" s="18">
        <f t="shared" si="9"/>
        <v>0</v>
      </c>
      <c r="T45" s="18">
        <f t="shared" si="9"/>
        <v>0</v>
      </c>
      <c r="U45" s="18">
        <f t="shared" si="9"/>
        <v>666</v>
      </c>
      <c r="V45" s="18">
        <f t="shared" si="9"/>
        <v>2665</v>
      </c>
      <c r="W45" s="18">
        <f t="shared" si="9"/>
        <v>666</v>
      </c>
      <c r="X45" s="18">
        <f t="shared" si="9"/>
        <v>2665</v>
      </c>
      <c r="Y45" s="45"/>
      <c r="Z45" s="104"/>
    </row>
    <row r="46" s="3" customFormat="1" ht="83" customHeight="1" spans="1:26">
      <c r="A46" s="24">
        <v>1</v>
      </c>
      <c r="B46" s="25" t="s">
        <v>31</v>
      </c>
      <c r="C46" s="25" t="s">
        <v>138</v>
      </c>
      <c r="D46" s="25" t="s">
        <v>31</v>
      </c>
      <c r="E46" s="50" t="s">
        <v>139</v>
      </c>
      <c r="F46" s="24" t="s">
        <v>125</v>
      </c>
      <c r="G46" s="27" t="s">
        <v>37</v>
      </c>
      <c r="H46" s="28">
        <v>2</v>
      </c>
      <c r="I46" s="58">
        <v>45261</v>
      </c>
      <c r="J46" s="27">
        <v>50</v>
      </c>
      <c r="K46" s="27">
        <v>50</v>
      </c>
      <c r="L46" s="27">
        <v>50</v>
      </c>
      <c r="M46" s="61">
        <v>0</v>
      </c>
      <c r="N46" s="61">
        <v>0</v>
      </c>
      <c r="O46" s="61">
        <v>0</v>
      </c>
      <c r="P46" s="61">
        <v>0</v>
      </c>
      <c r="Q46" s="61">
        <v>0</v>
      </c>
      <c r="R46" s="61">
        <v>0</v>
      </c>
      <c r="S46" s="61">
        <v>0</v>
      </c>
      <c r="T46" s="61">
        <v>0</v>
      </c>
      <c r="U46" s="27">
        <v>666</v>
      </c>
      <c r="V46" s="27">
        <v>2665</v>
      </c>
      <c r="W46" s="27">
        <v>666</v>
      </c>
      <c r="X46" s="27">
        <v>2665</v>
      </c>
      <c r="Y46" s="27"/>
      <c r="Z46" s="102"/>
    </row>
    <row r="47" s="6" customFormat="1" ht="67" customHeight="1" spans="1:26">
      <c r="A47" s="24">
        <v>2</v>
      </c>
      <c r="B47" s="25" t="s">
        <v>31</v>
      </c>
      <c r="C47" s="25" t="s">
        <v>140</v>
      </c>
      <c r="D47" s="25" t="s">
        <v>31</v>
      </c>
      <c r="E47" s="25" t="s">
        <v>141</v>
      </c>
      <c r="F47" s="54" t="s">
        <v>142</v>
      </c>
      <c r="G47" s="54" t="s">
        <v>143</v>
      </c>
      <c r="H47" s="43">
        <v>45078</v>
      </c>
      <c r="I47" s="43">
        <v>45231</v>
      </c>
      <c r="J47" s="25">
        <v>85</v>
      </c>
      <c r="K47" s="25">
        <v>85</v>
      </c>
      <c r="L47" s="24">
        <v>0</v>
      </c>
      <c r="M47" s="24">
        <v>0</v>
      </c>
      <c r="N47" s="24">
        <v>0</v>
      </c>
      <c r="O47" s="25">
        <v>85</v>
      </c>
      <c r="P47" s="70">
        <v>0</v>
      </c>
      <c r="Q47" s="70">
        <v>0</v>
      </c>
      <c r="R47" s="70">
        <v>0</v>
      </c>
      <c r="S47" s="70">
        <v>0</v>
      </c>
      <c r="T47" s="89">
        <v>0</v>
      </c>
      <c r="U47" s="89">
        <v>0</v>
      </c>
      <c r="V47" s="89">
        <v>0</v>
      </c>
      <c r="W47" s="89">
        <v>0</v>
      </c>
      <c r="X47" s="89">
        <v>0</v>
      </c>
      <c r="Y47" s="105"/>
      <c r="Z47" s="99"/>
    </row>
  </sheetData>
  <autoFilter ref="A1:Y47">
    <extLst/>
  </autoFilter>
  <mergeCells count="37">
    <mergeCell ref="A2:Y2"/>
    <mergeCell ref="A3:E3"/>
    <mergeCell ref="K4:S4"/>
    <mergeCell ref="T4:X4"/>
    <mergeCell ref="W5:X5"/>
    <mergeCell ref="A7:D7"/>
    <mergeCell ref="A8:D8"/>
    <mergeCell ref="A25:D25"/>
    <mergeCell ref="A31:D31"/>
    <mergeCell ref="A37:D37"/>
    <mergeCell ref="A41:D41"/>
    <mergeCell ref="A43:D43"/>
    <mergeCell ref="A45:D45"/>
    <mergeCell ref="A4:A6"/>
    <mergeCell ref="B4:B6"/>
    <mergeCell ref="C4:C6"/>
    <mergeCell ref="D4:D6"/>
    <mergeCell ref="E4:E6"/>
    <mergeCell ref="F4:F6"/>
    <mergeCell ref="G4:G6"/>
    <mergeCell ref="H4:H6"/>
    <mergeCell ref="I4:I6"/>
    <mergeCell ref="J5:J6"/>
    <mergeCell ref="K5:K6"/>
    <mergeCell ref="L5:L6"/>
    <mergeCell ref="M5:M6"/>
    <mergeCell ref="N5:N6"/>
    <mergeCell ref="O5:O6"/>
    <mergeCell ref="P5:P6"/>
    <mergeCell ref="Q5:Q6"/>
    <mergeCell ref="R5:R6"/>
    <mergeCell ref="S5:S6"/>
    <mergeCell ref="T5:T6"/>
    <mergeCell ref="U5:U6"/>
    <mergeCell ref="V5:V6"/>
    <mergeCell ref="Y4:Y6"/>
    <mergeCell ref="Z4:Z6"/>
  </mergeCells>
  <pageMargins left="0.7" right="0.7" top="0.75" bottom="0.75" header="0.3" footer="0.3"/>
  <pageSetup paperSize="9" scale="32"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无欲则刚</cp:lastModifiedBy>
  <dcterms:created xsi:type="dcterms:W3CDTF">2018-05-26T03:28:00Z</dcterms:created>
  <dcterms:modified xsi:type="dcterms:W3CDTF">2023-11-20T08:43:39Z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64336DA47A6B43B3905114D3EE1817F1_13</vt:lpwstr>
  </property>
  <property fmtid="{D5CDD505-2E9C-101B-9397-08002B2CF9AE}" pid="4" name="KSOReadingLayout">
    <vt:bool>true</vt:bool>
  </property>
</Properties>
</file>