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firstSheet="2" activeTab="2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comments3.xml><?xml version="1.0" encoding="utf-8"?>
<comments xmlns="http://schemas.openxmlformats.org/spreadsheetml/2006/main">
  <authors>
    <author>xbany</author>
  </authors>
  <commentList>
    <comment ref="H39" authorId="0">
      <text>
        <r>
          <rPr>
            <b/>
            <sz val="9"/>
            <rFont val="Tahoma"/>
            <family val="2"/>
          </rPr>
          <t>xbany: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乡村教师生活补助</t>
        </r>
      </text>
    </comment>
    <comment ref="H18" authorId="0">
      <text>
        <r>
          <rPr>
            <b/>
            <sz val="9"/>
            <rFont val="Tahoma"/>
            <family val="2"/>
          </rPr>
          <t>xbany: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独生子女费，临时工工资</t>
        </r>
      </text>
    </comment>
    <comment ref="H23" authorId="0">
      <text>
        <r>
          <rPr>
            <b/>
            <sz val="9"/>
            <rFont val="Tahoma"/>
            <family val="2"/>
          </rPr>
          <t>xbany: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取暖费，煤油补贴，防寒装备费</t>
        </r>
      </text>
    </comment>
    <comment ref="H28" authorId="0">
      <text>
        <r>
          <rPr>
            <b/>
            <sz val="9"/>
            <rFont val="Tahoma"/>
            <family val="2"/>
          </rPr>
          <t>xbany: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体育教师装备费</t>
        </r>
      </text>
    </comment>
    <comment ref="H42" authorId="0">
      <text>
        <r>
          <rPr>
            <b/>
            <sz val="9"/>
            <rFont val="Tahoma"/>
            <family val="2"/>
          </rPr>
          <t>xbany: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班主任津贴</t>
        </r>
      </text>
    </comment>
  </commentList>
</comments>
</file>

<file path=xl/sharedStrings.xml><?xml version="1.0" encoding="utf-8"?>
<sst xmlns="http://schemas.openxmlformats.org/spreadsheetml/2006/main" count="250" uniqueCount="157">
  <si>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</si>
  <si>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</si>
  <si>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</si>
  <si>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</si>
  <si>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</si>
  <si>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</si>
  <si>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</si>
  <si>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</si>
  <si>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</si>
  <si>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</si>
  <si>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</si>
  <si>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</si>
  <si>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</si>
  <si>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</si>
  <si>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</si>
  <si>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</si>
  <si>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（三）教育支出</t>
  </si>
  <si>
    <t>二、上年结转</t>
  </si>
  <si>
    <t>（四）……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</si>
  <si>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</si>
  <si>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</si>
  <si>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</si>
  <si>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</si>
  <si>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</si>
  <si>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</si>
  <si>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</si>
  <si>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</si>
  <si>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</si>
  <si>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</si>
  <si>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</si>
  <si>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</si>
  <si>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</si>
  <si>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t>教育支出</t>
  </si>
  <si>
    <t>普通教育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</si>
  <si>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</si>
  <si>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政府预算经济分类</t>
  </si>
  <si>
    <t>部门预算经济分类</t>
  </si>
  <si>
    <t>人员经费</t>
  </si>
  <si>
    <t>公用经费</t>
  </si>
  <si>
    <t>类</t>
  </si>
  <si>
    <t>款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</si>
  <si>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</si>
  <si>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</si>
  <si>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</si>
  <si>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</si>
  <si>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</si>
  <si>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</si>
  <si>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</si>
  <si>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</si>
  <si>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</si>
  <si>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</si>
  <si>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</si>
  <si>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</si>
  <si>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</si>
  <si>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</si>
  <si>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</si>
  <si>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</si>
  <si>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</si>
  <si>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住房公积金</t>
  </si>
  <si>
    <t>99</t>
  </si>
  <si>
    <t>其他工资福利支出</t>
  </si>
  <si>
    <t>休假探亲费</t>
  </si>
  <si>
    <t>未休假人员补助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</si>
  <si>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</si>
  <si>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</si>
  <si>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</si>
  <si>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</si>
  <si>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</si>
  <si>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</si>
  <si>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</si>
  <si>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</si>
  <si>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</si>
  <si>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</si>
  <si>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</si>
  <si>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</si>
  <si>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</si>
  <si>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对个人和家庭补助</t>
  </si>
  <si>
    <t>一般公共预算“三公”经费支出表</t>
  </si>
  <si>
    <t>因公出国(境)费</t>
  </si>
  <si>
    <t>公务用车购置及运行费</t>
  </si>
  <si>
    <t>公务用车购置费</t>
  </si>
  <si>
    <t>公务用车运行费</t>
  </si>
  <si>
    <t>注释：学校三公经费在教育局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</si>
  <si>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</si>
  <si>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</si>
  <si>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</si>
  <si>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</si>
  <si>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</si>
  <si>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</si>
  <si>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</si>
  <si>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政府性基金预算公开在政府本级</t>
  </si>
  <si>
    <r>
      <t xml:space="preserve">       2</t>
    </r>
    <r>
      <rPr>
        <sz val="14"/>
        <color indexed="8"/>
        <rFont val="华文楷体"/>
        <family val="3"/>
      </rPr>
      <t>.</t>
    </r>
    <r>
      <rPr>
        <sz val="14"/>
        <color indexed="8"/>
        <rFont val="华文楷体"/>
        <family val="3"/>
      </rPr>
      <t>如此表为空表，请说明原因。</t>
    </r>
  </si>
  <si>
    <t>部门收支总表</t>
  </si>
  <si>
    <t>一、一般公共预算拨款收入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</si>
  <si>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</si>
  <si>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</si>
  <si>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</si>
  <si>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</si>
  <si>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</si>
  <si>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</si>
  <si>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</si>
  <si>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</si>
  <si>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</si>
  <si>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</si>
  <si>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</si>
  <si>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</si>
  <si>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</si>
  <si>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</si>
  <si>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</si>
  <si>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</si>
  <si>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</si>
  <si>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</si>
  <si>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</si>
  <si>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</si>
  <si>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</si>
  <si>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</si>
  <si>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</si>
  <si>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</si>
  <si>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</si>
  <si>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</si>
  <si>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</si>
  <si>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</si>
  <si>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</si>
  <si>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</si>
  <si>
    <t>取暖费</t>
  </si>
  <si>
    <t>对个人和家庭补助</t>
  </si>
  <si>
    <t>生活补助</t>
  </si>
  <si>
    <t>商品服务支出</t>
  </si>
  <si>
    <t>其他对个人和家庭补助</t>
  </si>
  <si>
    <t>助学金（三包）</t>
  </si>
  <si>
    <t>助学金（营养）</t>
  </si>
  <si>
    <r>
      <t>3</t>
    </r>
    <r>
      <rPr>
        <sz val="18"/>
        <color indexed="8"/>
        <rFont val="宋体"/>
        <family val="0"/>
      </rPr>
      <t>03</t>
    </r>
  </si>
  <si>
    <t>项目支出</t>
  </si>
  <si>
    <t>项目支出</t>
  </si>
  <si>
    <t>思想政治工作经费</t>
  </si>
  <si>
    <t>寄宿学生交通补助</t>
  </si>
  <si>
    <t>基层党组织活动经费</t>
  </si>
  <si>
    <t>专用材料费</t>
  </si>
  <si>
    <t>商品服务支出</t>
  </si>
  <si>
    <r>
      <t>3</t>
    </r>
    <r>
      <rPr>
        <sz val="18"/>
        <color indexed="8"/>
        <rFont val="宋体"/>
        <family val="0"/>
      </rPr>
      <t>02</t>
    </r>
  </si>
  <si>
    <t>工资福利支出</t>
  </si>
  <si>
    <r>
      <t>3</t>
    </r>
    <r>
      <rPr>
        <sz val="18"/>
        <color indexed="8"/>
        <rFont val="宋体"/>
        <family val="0"/>
      </rPr>
      <t>01</t>
    </r>
  </si>
  <si>
    <t>一、一般公共服务</t>
  </si>
  <si>
    <t>学前教育</t>
  </si>
  <si>
    <t>学前教育</t>
  </si>
  <si>
    <t>学前教育</t>
  </si>
  <si>
    <t>2020年预算数</t>
  </si>
  <si>
    <t xml:space="preserve"> 2019年预算数</t>
  </si>
  <si>
    <t xml:space="preserve"> 2019年预算执行数</t>
  </si>
  <si>
    <t xml:space="preserve"> 2020年预算数</t>
  </si>
  <si>
    <t>14</t>
  </si>
  <si>
    <t>04</t>
  </si>
  <si>
    <t xml:space="preserve">取暖费，防寒装备费，煤油补贴
</t>
  </si>
  <si>
    <t>取暖费，防寒装备费，煤油补贴</t>
  </si>
  <si>
    <t>体育教师运动装备费</t>
  </si>
  <si>
    <r>
      <t>2020</t>
    </r>
    <r>
      <rPr>
        <b/>
        <sz val="20"/>
        <color indexed="8"/>
        <rFont val="宋体"/>
        <family val="0"/>
      </rPr>
      <t>年县幼儿园年初预算</t>
    </r>
  </si>
  <si>
    <t>班主任津贴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</si>
</sst>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</numFmts>
  <fonts count="77">
    <font>
      <sz val="11"/>
      <color theme="1"/>
      <name val="Calibri"/>
      <family val="0"/>
    </font>
    <font>
      <sz val="11"/>
      <color indexed="8"/>
      <name val="Tahoma"/>
      <family val="2"/>
    </font>
    <font>
      <sz val="18"/>
      <name val="宋体"/>
      <family val="0"/>
    </font>
    <font>
      <sz val="14"/>
      <color indexed="8"/>
      <name val="华文楷体"/>
      <family val="3"/>
    </font>
    <font>
      <sz val="12"/>
      <color indexed="8"/>
      <name val="宋体"/>
      <family val="0"/>
    </font>
    <font>
      <sz val="9"/>
      <name val="宋体"/>
      <family val="0"/>
    </font>
    <font>
      <b/>
      <sz val="20"/>
      <color indexed="8"/>
      <name val="宋体"/>
      <family val="0"/>
    </font>
    <font>
      <sz val="9"/>
      <name val="Tahoma"/>
      <family val="2"/>
    </font>
    <font>
      <b/>
      <sz val="9"/>
      <name val="Tahoma"/>
      <family val="2"/>
    </font>
    <font>
      <sz val="18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b/>
      <sz val="10.5"/>
      <color indexed="8"/>
      <name val="宋体"/>
      <family val="0"/>
    </font>
    <font>
      <b/>
      <sz val="18"/>
      <color indexed="8"/>
      <name val="宋体"/>
      <family val="0"/>
    </font>
    <font>
      <sz val="16"/>
      <color indexed="8"/>
      <name val="仿宋"/>
      <family val="3"/>
    </font>
    <font>
      <sz val="18"/>
      <color indexed="10"/>
      <name val="宋体"/>
      <family val="0"/>
    </font>
    <font>
      <b/>
      <sz val="18"/>
      <color indexed="8"/>
      <name val="方正小标宋简体"/>
      <family val="0"/>
    </font>
    <font>
      <sz val="14"/>
      <color indexed="8"/>
      <name val="宋体"/>
      <family val="0"/>
    </font>
    <font>
      <sz val="11"/>
      <color theme="1"/>
      <name val="Tahoma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8"/>
      <color theme="1"/>
      <name val="方正小标宋简体"/>
      <family val="0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b/>
      <sz val="10.5"/>
      <color theme="1"/>
      <name val="宋体"/>
      <family val="0"/>
    </font>
    <font>
      <sz val="11"/>
      <color rgb="FF000000"/>
      <name val="宋体"/>
      <family val="0"/>
    </font>
    <font>
      <sz val="14"/>
      <color theme="1"/>
      <name val="华文楷体"/>
      <family val="3"/>
    </font>
    <font>
      <b/>
      <sz val="18"/>
      <color theme="1"/>
      <name val="宋体"/>
      <family val="0"/>
    </font>
    <font>
      <b/>
      <sz val="18"/>
      <color theme="1"/>
      <name val="Calibri"/>
      <family val="0"/>
    </font>
    <font>
      <sz val="18"/>
      <color theme="1"/>
      <name val="Calibri"/>
      <family val="0"/>
    </font>
    <font>
      <sz val="18"/>
      <color theme="1"/>
      <name val="宋体"/>
      <family val="0"/>
    </font>
    <font>
      <sz val="16"/>
      <color theme="1"/>
      <name val="仿宋"/>
      <family val="3"/>
    </font>
    <font>
      <sz val="11"/>
      <color theme="1"/>
      <name val="宋体"/>
      <family val="0"/>
    </font>
    <font>
      <sz val="18"/>
      <color rgb="FFFF0000"/>
      <name val="Calibri"/>
      <family val="0"/>
    </font>
    <font>
      <b/>
      <sz val="18"/>
      <color theme="1"/>
      <name val="方正小标宋简体"/>
      <family val="0"/>
    </font>
    <font>
      <sz val="14"/>
      <color theme="1"/>
      <name val="宋体"/>
      <family val="0"/>
    </font>
    <font>
      <sz val="12"/>
      <color theme="1"/>
      <name val="宋体"/>
      <family val="0"/>
    </font>
    <font>
      <b/>
      <sz val="20"/>
      <color theme="1"/>
      <name val="Cambria"/>
      <family val="0"/>
    </font>
    <font>
      <b/>
      <sz val="10.5"/>
      <color rgb="FF000000"/>
      <name val="宋体"/>
      <family val="0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/>
      <bottom/>
    </border>
  </borders>
  <cellStyleXfs count="64"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0" fillId="0" borderId="0">
      <alignment vertical="center"/>
      <protection/>
    </xf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4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22" borderId="5" applyNumberFormat="0" applyAlignment="0" applyProtection="0"/>
    <xf numFmtId="0" fontId="49" fillId="23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22" borderId="8" applyNumberFormat="0" applyAlignment="0" applyProtection="0"/>
    <xf numFmtId="0" fontId="55" fillId="31" borderId="5" applyNumberFormat="0" applyAlignment="0" applyProtection="0"/>
    <xf numFmtId="0" fontId="5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05">
    <xf numFmtId="0" fontId="0" fillId="0" borderId="0" xfId="0" applyFont="1" applyAlignment="1">
      <alignment vertical="center"/>
    </xf>
    <xf numFmtId="0" fontId="57" fillId="0" borderId="0" xfId="0" applyFont="1" applyBorder="1" applyAlignment="1">
      <alignment horizontal="center" vertical="center"/>
    </xf>
    <xf numFmtId="0" fontId="58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9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left" vertical="center"/>
    </xf>
    <xf numFmtId="0" fontId="59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184" fontId="59" fillId="0" borderId="10" xfId="0" applyNumberFormat="1" applyFont="1" applyBorder="1" applyAlignment="1">
      <alignment horizontal="left" vertical="center"/>
    </xf>
    <xf numFmtId="0" fontId="57" fillId="0" borderId="0" xfId="0" applyFont="1" applyAlignment="1">
      <alignment horizontal="center" vertical="center"/>
    </xf>
    <xf numFmtId="0" fontId="60" fillId="0" borderId="0" xfId="0" applyFont="1" applyAlignment="1">
      <alignment horizontal="justify" vertical="center"/>
    </xf>
    <xf numFmtId="0" fontId="58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61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justify" vertical="center" wrapText="1"/>
    </xf>
    <xf numFmtId="0" fontId="58" fillId="0" borderId="0" xfId="0" applyFont="1" applyAlignment="1">
      <alignment horizontal="right" vertical="center"/>
    </xf>
    <xf numFmtId="0" fontId="62" fillId="0" borderId="10" xfId="0" applyFont="1" applyBorder="1" applyAlignment="1">
      <alignment horizontal="center" vertical="center"/>
    </xf>
    <xf numFmtId="0" fontId="58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63" fillId="0" borderId="11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4" fillId="0" borderId="10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/>
    </xf>
    <xf numFmtId="49" fontId="66" fillId="0" borderId="10" xfId="0" applyNumberFormat="1" applyFont="1" applyFill="1" applyBorder="1" applyAlignment="1">
      <alignment horizontal="center" vertical="center"/>
    </xf>
    <xf numFmtId="49" fontId="67" fillId="0" borderId="10" xfId="0" applyNumberFormat="1" applyFont="1" applyFill="1" applyBorder="1" applyAlignment="1">
      <alignment horizontal="left" vertical="center" wrapText="1"/>
    </xf>
    <xf numFmtId="0" fontId="67" fillId="0" borderId="10" xfId="0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/>
    </xf>
    <xf numFmtId="49" fontId="67" fillId="0" borderId="10" xfId="0" applyNumberFormat="1" applyFont="1" applyFill="1" applyBorder="1" applyAlignment="1">
      <alignment horizontal="center" vertical="center" wrapText="1"/>
    </xf>
    <xf numFmtId="49" fontId="66" fillId="0" borderId="10" xfId="0" applyNumberFormat="1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58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68" fillId="0" borderId="0" xfId="0" applyFont="1" applyAlignment="1">
      <alignment vertical="center"/>
    </xf>
    <xf numFmtId="184" fontId="58" fillId="0" borderId="10" xfId="0" applyNumberFormat="1" applyFont="1" applyBorder="1" applyAlignment="1">
      <alignment horizontal="center" vertical="center" wrapText="1"/>
    </xf>
    <xf numFmtId="0" fontId="58" fillId="0" borderId="12" xfId="0" applyFont="1" applyBorder="1" applyAlignment="1">
      <alignment horizontal="left" vertical="center"/>
    </xf>
    <xf numFmtId="0" fontId="61" fillId="0" borderId="10" xfId="0" applyFont="1" applyBorder="1" applyAlignment="1">
      <alignment horizontal="left" vertical="center" wrapText="1"/>
    </xf>
    <xf numFmtId="0" fontId="69" fillId="0" borderId="10" xfId="0" applyFont="1" applyBorder="1" applyAlignment="1">
      <alignment horizontal="justify" vertical="center" wrapText="1"/>
    </xf>
    <xf numFmtId="0" fontId="69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horizontal="center" vertical="center" wrapText="1"/>
    </xf>
    <xf numFmtId="49" fontId="67" fillId="0" borderId="10" xfId="0" applyNumberFormat="1" applyFont="1" applyFill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66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67" fillId="0" borderId="10" xfId="0" applyFont="1" applyFill="1" applyBorder="1" applyAlignment="1">
      <alignment horizontal="center" vertical="center" wrapText="1"/>
    </xf>
    <xf numFmtId="0" fontId="67" fillId="0" borderId="10" xfId="40" applyFont="1" applyFill="1" applyBorder="1" applyAlignment="1">
      <alignment horizontal="center" vertical="center" wrapText="1"/>
      <protection/>
    </xf>
    <xf numFmtId="0" fontId="66" fillId="0" borderId="10" xfId="0" applyFont="1" applyFill="1" applyBorder="1" applyAlignment="1">
      <alignment horizontal="center" vertical="center"/>
    </xf>
    <xf numFmtId="0" fontId="58" fillId="0" borderId="10" xfId="0" applyFont="1" applyBorder="1" applyAlignment="1">
      <alignment horizontal="justify" vertical="center" wrapText="1"/>
    </xf>
    <xf numFmtId="0" fontId="58" fillId="0" borderId="10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/>
    </xf>
    <xf numFmtId="0" fontId="70" fillId="0" borderId="10" xfId="0" applyFont="1" applyFill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/>
    </xf>
    <xf numFmtId="0" fontId="67" fillId="0" borderId="10" xfId="0" applyFont="1" applyFill="1" applyBorder="1" applyAlignment="1">
      <alignment horizontal="center" vertical="center" wrapText="1"/>
    </xf>
    <xf numFmtId="49" fontId="67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66" fillId="0" borderId="10" xfId="0" applyFont="1" applyFill="1" applyBorder="1" applyAlignment="1">
      <alignment horizontal="center" vertical="center"/>
    </xf>
    <xf numFmtId="0" fontId="67" fillId="0" borderId="14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center" vertical="center" wrapText="1"/>
    </xf>
    <xf numFmtId="0" fontId="67" fillId="0" borderId="10" xfId="40" applyFont="1" applyFill="1" applyBorder="1" applyAlignment="1">
      <alignment horizontal="center" vertical="center" wrapText="1"/>
      <protection/>
    </xf>
    <xf numFmtId="0" fontId="71" fillId="0" borderId="0" xfId="0" applyFont="1" applyAlignment="1">
      <alignment horizontal="center" vertical="center"/>
    </xf>
    <xf numFmtId="0" fontId="72" fillId="0" borderId="12" xfId="0" applyFont="1" applyBorder="1" applyAlignment="1">
      <alignment horizontal="left" vertical="center"/>
    </xf>
    <xf numFmtId="0" fontId="58" fillId="0" borderId="12" xfId="0" applyFont="1" applyBorder="1" applyAlignment="1">
      <alignment horizontal="left" vertical="center"/>
    </xf>
    <xf numFmtId="0" fontId="58" fillId="0" borderId="12" xfId="0" applyFont="1" applyBorder="1" applyAlignment="1">
      <alignment horizontal="right" vertical="center"/>
    </xf>
    <xf numFmtId="0" fontId="61" fillId="0" borderId="15" xfId="0" applyFont="1" applyBorder="1" applyAlignment="1">
      <alignment horizontal="center" vertical="center" wrapText="1"/>
    </xf>
    <xf numFmtId="0" fontId="61" fillId="0" borderId="16" xfId="0" applyFont="1" applyBorder="1" applyAlignment="1">
      <alignment horizontal="center" vertical="center" wrapText="1"/>
    </xf>
    <xf numFmtId="0" fontId="61" fillId="0" borderId="17" xfId="0" applyFont="1" applyBorder="1" applyAlignment="1">
      <alignment horizontal="center" vertical="center" wrapText="1"/>
    </xf>
    <xf numFmtId="0" fontId="58" fillId="0" borderId="18" xfId="0" applyFont="1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58" fillId="0" borderId="10" xfId="0" applyFont="1" applyBorder="1" applyAlignment="1">
      <alignment horizontal="center" vertical="center" wrapText="1"/>
    </xf>
    <xf numFmtId="0" fontId="73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67" fillId="0" borderId="14" xfId="0" applyFont="1" applyFill="1" applyBorder="1" applyAlignment="1">
      <alignment horizontal="center" vertical="center" wrapText="1"/>
    </xf>
    <xf numFmtId="0" fontId="67" fillId="0" borderId="19" xfId="0" applyFont="1" applyFill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66" fillId="0" borderId="14" xfId="0" applyNumberFormat="1" applyFont="1" applyFill="1" applyBorder="1" applyAlignment="1">
      <alignment horizontal="center" vertical="center"/>
    </xf>
    <xf numFmtId="49" fontId="66" fillId="0" borderId="19" xfId="0" applyNumberFormat="1" applyFont="1" applyFill="1" applyBorder="1" applyAlignment="1">
      <alignment horizontal="center" vertical="center"/>
    </xf>
    <xf numFmtId="49" fontId="66" fillId="0" borderId="10" xfId="0" applyNumberFormat="1" applyFont="1" applyFill="1" applyBorder="1" applyAlignment="1">
      <alignment horizontal="center" vertical="center"/>
    </xf>
    <xf numFmtId="49" fontId="67" fillId="0" borderId="14" xfId="0" applyNumberFormat="1" applyFont="1" applyFill="1" applyBorder="1" applyAlignment="1">
      <alignment horizontal="center" vertical="center" wrapText="1"/>
    </xf>
    <xf numFmtId="49" fontId="67" fillId="0" borderId="19" xfId="0" applyNumberFormat="1" applyFont="1" applyFill="1" applyBorder="1" applyAlignment="1">
      <alignment horizontal="center" vertical="center" wrapText="1"/>
    </xf>
    <xf numFmtId="49" fontId="67" fillId="0" borderId="10" xfId="0" applyNumberFormat="1" applyFont="1" applyFill="1" applyBorder="1" applyAlignment="1">
      <alignment horizontal="center" vertical="center" wrapText="1"/>
    </xf>
    <xf numFmtId="0" fontId="74" fillId="0" borderId="0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59" fillId="0" borderId="10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left" vertical="center"/>
    </xf>
    <xf numFmtId="0" fontId="59" fillId="0" borderId="10" xfId="0" applyFont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75" fillId="0" borderId="10" xfId="0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1" fillId="0" borderId="10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63" fillId="0" borderId="11" xfId="0" applyFont="1" applyBorder="1" applyAlignment="1">
      <alignment horizontal="left" vertical="center"/>
    </xf>
    <xf numFmtId="0" fontId="57" fillId="0" borderId="0" xfId="0" applyFont="1" applyBorder="1" applyAlignment="1">
      <alignment horizontal="center" vertical="center"/>
    </xf>
    <xf numFmtId="0" fontId="66" fillId="33" borderId="10" xfId="0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E11" sqref="E11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67" t="s">
        <v>0</v>
      </c>
      <c r="B1" s="67"/>
      <c r="C1" s="67"/>
      <c r="D1" s="67"/>
      <c r="E1" s="67"/>
      <c r="F1" s="67"/>
    </row>
    <row r="2" spans="1:6" ht="18.75">
      <c r="A2" s="68" t="s">
        <v>1</v>
      </c>
      <c r="B2" s="69"/>
      <c r="C2" s="35"/>
      <c r="D2" s="35"/>
      <c r="E2" s="70" t="s">
        <v>2</v>
      </c>
      <c r="F2" s="70"/>
    </row>
    <row r="3" spans="1:6" ht="29.25" customHeight="1">
      <c r="A3" s="71" t="s">
        <v>3</v>
      </c>
      <c r="B3" s="72"/>
      <c r="C3" s="71" t="s">
        <v>4</v>
      </c>
      <c r="D3" s="73"/>
      <c r="E3" s="73"/>
      <c r="F3" s="72"/>
    </row>
    <row r="4" spans="1:6" ht="24.75" customHeight="1">
      <c r="A4" s="13" t="s">
        <v>5</v>
      </c>
      <c r="B4" s="13" t="s">
        <v>6</v>
      </c>
      <c r="C4" s="13" t="s">
        <v>5</v>
      </c>
      <c r="D4" s="13" t="s">
        <v>7</v>
      </c>
      <c r="E4" s="36" t="s">
        <v>8</v>
      </c>
      <c r="F4" s="36" t="s">
        <v>9</v>
      </c>
    </row>
    <row r="5" spans="1:6" ht="33.75" customHeight="1">
      <c r="A5" s="14" t="s">
        <v>10</v>
      </c>
      <c r="B5" s="39">
        <f>B6+B7</f>
        <v>744.79</v>
      </c>
      <c r="C5" s="7" t="s">
        <v>11</v>
      </c>
      <c r="D5" s="53">
        <v>806.31</v>
      </c>
      <c r="E5" s="43">
        <v>806.31</v>
      </c>
      <c r="F5" s="7"/>
    </row>
    <row r="6" spans="1:6" ht="33.75" customHeight="1">
      <c r="A6" s="37" t="s">
        <v>12</v>
      </c>
      <c r="B6" s="7">
        <v>744.79</v>
      </c>
      <c r="C6" s="37" t="s">
        <v>13</v>
      </c>
      <c r="E6" s="19"/>
      <c r="F6" s="7"/>
    </row>
    <row r="7" spans="1:6" ht="33.75" customHeight="1">
      <c r="A7" s="37" t="s">
        <v>14</v>
      </c>
      <c r="B7" s="38"/>
      <c r="C7" s="37" t="s">
        <v>15</v>
      </c>
      <c r="D7" s="7"/>
      <c r="E7" s="7"/>
      <c r="F7" s="7"/>
    </row>
    <row r="8" spans="1:6" ht="33.75" customHeight="1">
      <c r="A8" s="37"/>
      <c r="B8" s="38"/>
      <c r="C8" s="37" t="s">
        <v>16</v>
      </c>
      <c r="D8" s="39">
        <v>806.31</v>
      </c>
      <c r="E8" s="7">
        <v>806.31</v>
      </c>
      <c r="F8" s="7"/>
    </row>
    <row r="9" spans="1:6" ht="33.75" customHeight="1">
      <c r="A9" s="37" t="s">
        <v>17</v>
      </c>
      <c r="B9" s="38">
        <v>61.52</v>
      </c>
      <c r="C9" s="37" t="s">
        <v>18</v>
      </c>
      <c r="D9" s="7"/>
      <c r="E9" s="7"/>
      <c r="F9" s="7"/>
    </row>
    <row r="10" spans="1:6" ht="33.75" customHeight="1">
      <c r="A10" s="37" t="s">
        <v>12</v>
      </c>
      <c r="B10" s="38">
        <v>61.52</v>
      </c>
      <c r="C10" s="37" t="s">
        <v>19</v>
      </c>
      <c r="D10" s="7"/>
      <c r="E10" s="7"/>
      <c r="F10" s="7"/>
    </row>
    <row r="11" spans="1:6" ht="33.75" customHeight="1">
      <c r="A11" s="37" t="s">
        <v>14</v>
      </c>
      <c r="B11" s="38"/>
      <c r="C11" s="37" t="s">
        <v>19</v>
      </c>
      <c r="D11" s="7"/>
      <c r="E11" s="7"/>
      <c r="F11" s="7"/>
    </row>
    <row r="12" spans="1:6" ht="33.75" customHeight="1">
      <c r="A12" s="38"/>
      <c r="B12" s="38"/>
      <c r="C12" s="37"/>
      <c r="D12" s="7"/>
      <c r="E12" s="7"/>
      <c r="F12" s="7"/>
    </row>
    <row r="13" spans="1:6" ht="33.75" customHeight="1">
      <c r="A13" s="38"/>
      <c r="B13" s="38"/>
      <c r="C13" s="37" t="s">
        <v>20</v>
      </c>
      <c r="D13" s="7"/>
      <c r="E13" s="7"/>
      <c r="F13" s="7"/>
    </row>
    <row r="14" spans="1:6" ht="33.75" customHeight="1">
      <c r="A14" s="38"/>
      <c r="B14" s="38"/>
      <c r="C14" s="38"/>
      <c r="D14" s="7"/>
      <c r="E14" s="7"/>
      <c r="F14" s="7"/>
    </row>
    <row r="15" spans="1:6" ht="33.75" customHeight="1">
      <c r="A15" s="38" t="s">
        <v>21</v>
      </c>
      <c r="B15" s="39">
        <f>B9+B5</f>
        <v>806.31</v>
      </c>
      <c r="C15" s="38" t="s">
        <v>22</v>
      </c>
      <c r="D15" s="39">
        <f>D13+D5</f>
        <v>806.31</v>
      </c>
      <c r="E15" s="52">
        <f>E13+E5</f>
        <v>806.31</v>
      </c>
      <c r="F15" s="7"/>
    </row>
    <row r="16" ht="24">
      <c r="A16" s="9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E8" sqref="E8"/>
    </sheetView>
  </sheetViews>
  <sheetFormatPr defaultColWidth="9.0039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33"/>
      <c r="B1" s="3"/>
      <c r="C1" s="1" t="s">
        <v>23</v>
      </c>
      <c r="D1" s="3"/>
      <c r="E1" s="3"/>
      <c r="F1" s="3"/>
    </row>
    <row r="2" spans="1:6" ht="16.5" customHeight="1">
      <c r="A2" s="74" t="s">
        <v>24</v>
      </c>
      <c r="B2" s="75"/>
      <c r="C2" s="75"/>
      <c r="D2" s="75"/>
      <c r="E2" s="75"/>
      <c r="F2" s="75"/>
    </row>
    <row r="3" spans="1:6" ht="45" customHeight="1">
      <c r="A3" s="76" t="s">
        <v>25</v>
      </c>
      <c r="B3" s="76"/>
      <c r="C3" s="76" t="s">
        <v>146</v>
      </c>
      <c r="D3" s="76"/>
      <c r="E3" s="76"/>
      <c r="F3" s="76" t="s">
        <v>26</v>
      </c>
    </row>
    <row r="4" spans="1:6" ht="45" customHeight="1">
      <c r="A4" s="7" t="s">
        <v>27</v>
      </c>
      <c r="B4" s="7" t="s">
        <v>28</v>
      </c>
      <c r="C4" s="7" t="s">
        <v>29</v>
      </c>
      <c r="D4" s="7" t="s">
        <v>30</v>
      </c>
      <c r="E4" s="7" t="s">
        <v>31</v>
      </c>
      <c r="F4" s="76"/>
    </row>
    <row r="5" spans="1:6" ht="45" customHeight="1">
      <c r="A5" s="7">
        <v>205</v>
      </c>
      <c r="B5" s="7" t="s">
        <v>32</v>
      </c>
      <c r="C5" s="7">
        <f>C6</f>
        <v>744.79</v>
      </c>
      <c r="D5" s="43">
        <f>D6</f>
        <v>744.79</v>
      </c>
      <c r="E5" s="43">
        <f>E6</f>
        <v>0</v>
      </c>
      <c r="F5" s="7"/>
    </row>
    <row r="6" spans="1:6" ht="45" customHeight="1">
      <c r="A6" s="7">
        <v>20502</v>
      </c>
      <c r="B6" s="7" t="s">
        <v>33</v>
      </c>
      <c r="C6" s="52">
        <v>744.79</v>
      </c>
      <c r="D6" s="54">
        <v>744.79</v>
      </c>
      <c r="E6" s="34"/>
      <c r="F6" s="7"/>
    </row>
    <row r="7" spans="1:6" ht="45" customHeight="1">
      <c r="A7" s="7">
        <v>2050202</v>
      </c>
      <c r="B7" s="52" t="s">
        <v>144</v>
      </c>
      <c r="C7" s="52">
        <v>744.79</v>
      </c>
      <c r="D7" s="39">
        <v>744.79</v>
      </c>
      <c r="E7" s="34"/>
      <c r="F7" s="7"/>
    </row>
    <row r="8" spans="1:6" ht="45" customHeight="1">
      <c r="A8" s="7" t="s">
        <v>19</v>
      </c>
      <c r="B8" s="7" t="s">
        <v>19</v>
      </c>
      <c r="C8" s="7"/>
      <c r="D8" s="7"/>
      <c r="E8" s="7"/>
      <c r="F8" s="7"/>
    </row>
    <row r="9" spans="1:6" ht="45" customHeight="1">
      <c r="A9" s="7" t="s">
        <v>19</v>
      </c>
      <c r="B9" s="7" t="s">
        <v>19</v>
      </c>
      <c r="C9" s="7"/>
      <c r="D9" s="7"/>
      <c r="E9" s="7"/>
      <c r="F9" s="7"/>
    </row>
    <row r="10" spans="1:6" ht="45" customHeight="1">
      <c r="A10" s="7" t="s">
        <v>19</v>
      </c>
      <c r="B10" s="7" t="s">
        <v>19</v>
      </c>
      <c r="C10" s="7"/>
      <c r="D10" s="7"/>
      <c r="E10" s="7"/>
      <c r="F10" s="7"/>
    </row>
    <row r="11" spans="1:6" ht="45" customHeight="1">
      <c r="A11" s="7" t="s">
        <v>7</v>
      </c>
      <c r="B11" s="7" t="s">
        <v>19</v>
      </c>
      <c r="C11" s="7">
        <f>C5</f>
        <v>744.79</v>
      </c>
      <c r="D11" s="39">
        <f>D5</f>
        <v>744.79</v>
      </c>
      <c r="E11" s="34">
        <v>0</v>
      </c>
      <c r="F11" s="7"/>
    </row>
    <row r="12" spans="1:6" ht="13.5">
      <c r="A12" s="77" t="s">
        <v>34</v>
      </c>
      <c r="B12" s="78"/>
      <c r="C12" s="78"/>
      <c r="D12" s="78"/>
      <c r="E12" s="78"/>
      <c r="F12" s="78"/>
    </row>
  </sheetData>
  <sheetProtection/>
  <mergeCells count="5">
    <mergeCell ref="A2:F2"/>
    <mergeCell ref="A3:B3"/>
    <mergeCell ref="C3:E3"/>
    <mergeCell ref="A12:F12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tabSelected="1" zoomScalePageLayoutView="0" workbookViewId="0" topLeftCell="A37">
      <selection activeCell="F50" sqref="F50"/>
    </sheetView>
  </sheetViews>
  <sheetFormatPr defaultColWidth="9.140625" defaultRowHeight="15"/>
  <cols>
    <col min="1" max="1" width="11.00390625" style="21" customWidth="1"/>
    <col min="2" max="2" width="11.421875" style="21" customWidth="1"/>
    <col min="3" max="3" width="20.00390625" style="21" customWidth="1"/>
    <col min="4" max="4" width="18.421875" style="21" customWidth="1"/>
    <col min="5" max="5" width="16.140625" style="21" customWidth="1"/>
    <col min="6" max="6" width="21.57421875" style="21" customWidth="1"/>
    <col min="7" max="7" width="30.7109375" style="21" customWidth="1"/>
    <col min="8" max="8" width="17.57421875" style="21" customWidth="1"/>
    <col min="9" max="9" width="16.8515625" style="21" customWidth="1"/>
    <col min="10" max="10" width="14.57421875" style="21" customWidth="1"/>
    <col min="11" max="16384" width="9.00390625" style="21" customWidth="1"/>
  </cols>
  <sheetData>
    <row r="1" spans="1:10" ht="42.75" customHeight="1">
      <c r="A1" s="90" t="s">
        <v>155</v>
      </c>
      <c r="B1" s="90"/>
      <c r="C1" s="90"/>
      <c r="D1" s="90"/>
      <c r="E1" s="90"/>
      <c r="F1" s="90"/>
      <c r="G1" s="90"/>
      <c r="H1" s="90"/>
      <c r="I1" s="90"/>
      <c r="J1" s="90"/>
    </row>
    <row r="2" spans="1:10" ht="21" customHeight="1">
      <c r="A2" s="91" t="s">
        <v>30</v>
      </c>
      <c r="B2" s="91"/>
      <c r="C2" s="91"/>
      <c r="D2" s="91"/>
      <c r="E2" s="91"/>
      <c r="F2" s="91"/>
      <c r="G2" s="91"/>
      <c r="H2" s="92" t="s">
        <v>2</v>
      </c>
      <c r="I2" s="92"/>
      <c r="J2" s="92"/>
    </row>
    <row r="3" spans="1:10" ht="33" customHeight="1">
      <c r="A3" s="82" t="s">
        <v>35</v>
      </c>
      <c r="B3" s="82"/>
      <c r="C3" s="82"/>
      <c r="D3" s="82"/>
      <c r="E3" s="82" t="s">
        <v>36</v>
      </c>
      <c r="F3" s="82"/>
      <c r="G3" s="82"/>
      <c r="H3" s="82"/>
      <c r="I3" s="82"/>
      <c r="J3" s="82" t="s">
        <v>26</v>
      </c>
    </row>
    <row r="4" spans="1:10" ht="30.75" customHeight="1">
      <c r="A4" s="82" t="s">
        <v>27</v>
      </c>
      <c r="B4" s="82"/>
      <c r="C4" s="82" t="s">
        <v>28</v>
      </c>
      <c r="D4" s="82" t="s">
        <v>7</v>
      </c>
      <c r="E4" s="82" t="s">
        <v>27</v>
      </c>
      <c r="F4" s="82"/>
      <c r="G4" s="82" t="s">
        <v>28</v>
      </c>
      <c r="H4" s="82" t="s">
        <v>37</v>
      </c>
      <c r="I4" s="82" t="s">
        <v>38</v>
      </c>
      <c r="J4" s="82"/>
    </row>
    <row r="5" spans="1:10" ht="30.75" customHeight="1">
      <c r="A5" s="23" t="s">
        <v>39</v>
      </c>
      <c r="B5" s="22" t="s">
        <v>40</v>
      </c>
      <c r="C5" s="82"/>
      <c r="D5" s="82"/>
      <c r="E5" s="22" t="s">
        <v>39</v>
      </c>
      <c r="F5" s="22" t="s">
        <v>40</v>
      </c>
      <c r="G5" s="82"/>
      <c r="H5" s="82"/>
      <c r="I5" s="82"/>
      <c r="J5" s="22"/>
    </row>
    <row r="6" spans="1:10" ht="45.75" customHeight="1">
      <c r="A6" s="46" t="s">
        <v>141</v>
      </c>
      <c r="B6" s="25"/>
      <c r="C6" s="48" t="s">
        <v>140</v>
      </c>
      <c r="D6" s="27">
        <f>SUM(D7:D18)</f>
        <v>551.6899999999999</v>
      </c>
      <c r="E6" s="26">
        <v>301</v>
      </c>
      <c r="F6" s="26"/>
      <c r="G6" s="26" t="s">
        <v>41</v>
      </c>
      <c r="H6" s="27">
        <f>SUM(H7:H18)</f>
        <v>551.6899999999999</v>
      </c>
      <c r="I6" s="26"/>
      <c r="J6" s="31"/>
    </row>
    <row r="7" spans="1:10" ht="45.75" customHeight="1">
      <c r="A7" s="84"/>
      <c r="B7" s="87" t="s">
        <v>42</v>
      </c>
      <c r="C7" s="79" t="s">
        <v>43</v>
      </c>
      <c r="D7" s="79">
        <f>SUM(H7:H9)</f>
        <v>403.96</v>
      </c>
      <c r="E7" s="79"/>
      <c r="F7" s="28" t="s">
        <v>42</v>
      </c>
      <c r="G7" s="26" t="s">
        <v>44</v>
      </c>
      <c r="H7" s="27">
        <f>145.62</f>
        <v>145.62</v>
      </c>
      <c r="I7" s="26"/>
      <c r="J7" s="31"/>
    </row>
    <row r="8" spans="1:10" ht="45.75" customHeight="1">
      <c r="A8" s="85"/>
      <c r="B8" s="88"/>
      <c r="C8" s="80"/>
      <c r="D8" s="80"/>
      <c r="E8" s="80"/>
      <c r="F8" s="28" t="s">
        <v>45</v>
      </c>
      <c r="G8" s="26" t="s">
        <v>46</v>
      </c>
      <c r="H8" s="55">
        <f>218.42+9.6</f>
        <v>228.01999999999998</v>
      </c>
      <c r="I8" s="26"/>
      <c r="J8" s="31"/>
    </row>
    <row r="9" spans="1:10" ht="45.75" customHeight="1">
      <c r="A9" s="85"/>
      <c r="B9" s="88"/>
      <c r="C9" s="80"/>
      <c r="D9" s="80"/>
      <c r="E9" s="80"/>
      <c r="F9" s="28" t="s">
        <v>47</v>
      </c>
      <c r="G9" s="26" t="s">
        <v>48</v>
      </c>
      <c r="H9" s="56">
        <f>30.32</f>
        <v>30.32</v>
      </c>
      <c r="I9" s="26"/>
      <c r="J9" s="31"/>
    </row>
    <row r="10" spans="1:10" ht="45.75" customHeight="1">
      <c r="A10" s="86"/>
      <c r="B10" s="89" t="s">
        <v>45</v>
      </c>
      <c r="C10" s="81" t="s">
        <v>49</v>
      </c>
      <c r="D10" s="81">
        <f>SUM(H10:H13)</f>
        <v>102.62</v>
      </c>
      <c r="E10" s="81"/>
      <c r="F10" s="42" t="s">
        <v>50</v>
      </c>
      <c r="G10" s="41" t="s">
        <v>51</v>
      </c>
      <c r="H10" s="56">
        <f>64.64</f>
        <v>64.64</v>
      </c>
      <c r="I10" s="41"/>
      <c r="J10" s="31"/>
    </row>
    <row r="11" spans="1:10" ht="45.75" customHeight="1">
      <c r="A11" s="86"/>
      <c r="B11" s="89"/>
      <c r="C11" s="81"/>
      <c r="D11" s="81"/>
      <c r="E11" s="81"/>
      <c r="F11" s="42" t="s">
        <v>52</v>
      </c>
      <c r="G11" s="41" t="s">
        <v>53</v>
      </c>
      <c r="H11" s="56">
        <f>32.32</f>
        <v>32.32</v>
      </c>
      <c r="I11" s="41"/>
      <c r="J11" s="31"/>
    </row>
    <row r="12" spans="1:10" ht="45.75" customHeight="1">
      <c r="A12" s="86"/>
      <c r="B12" s="89"/>
      <c r="C12" s="81"/>
      <c r="D12" s="81"/>
      <c r="E12" s="81"/>
      <c r="F12" s="42" t="s">
        <v>54</v>
      </c>
      <c r="G12" s="44" t="s">
        <v>55</v>
      </c>
      <c r="H12" s="40"/>
      <c r="I12" s="41"/>
      <c r="J12" s="31"/>
    </row>
    <row r="13" spans="1:10" ht="45.75" customHeight="1">
      <c r="A13" s="86"/>
      <c r="B13" s="89"/>
      <c r="C13" s="81"/>
      <c r="D13" s="81"/>
      <c r="E13" s="81"/>
      <c r="F13" s="42" t="s">
        <v>56</v>
      </c>
      <c r="G13" s="41" t="s">
        <v>57</v>
      </c>
      <c r="H13" s="56">
        <f>2.83+0.81+2.02</f>
        <v>5.66</v>
      </c>
      <c r="I13" s="41"/>
      <c r="J13" s="31"/>
    </row>
    <row r="14" spans="1:10" ht="45.75" customHeight="1">
      <c r="A14" s="29"/>
      <c r="B14" s="42" t="s">
        <v>47</v>
      </c>
      <c r="C14" s="41" t="s">
        <v>58</v>
      </c>
      <c r="D14" s="41">
        <f>H14</f>
        <v>16.5</v>
      </c>
      <c r="E14" s="41"/>
      <c r="F14" s="42">
        <v>13</v>
      </c>
      <c r="G14" s="41" t="s">
        <v>58</v>
      </c>
      <c r="H14" s="56">
        <f>16.5</f>
        <v>16.5</v>
      </c>
      <c r="I14" s="41"/>
      <c r="J14" s="31"/>
    </row>
    <row r="15" spans="1:10" ht="45.75" customHeight="1">
      <c r="A15" s="29"/>
      <c r="B15" s="60" t="s">
        <v>151</v>
      </c>
      <c r="C15" s="63" t="s">
        <v>153</v>
      </c>
      <c r="D15" s="59">
        <v>8.39</v>
      </c>
      <c r="E15" s="59"/>
      <c r="F15" s="60" t="s">
        <v>150</v>
      </c>
      <c r="G15" s="59" t="s">
        <v>152</v>
      </c>
      <c r="H15" s="56">
        <v>8.39</v>
      </c>
      <c r="I15" s="59"/>
      <c r="J15" s="31"/>
    </row>
    <row r="16" spans="1:10" ht="45.75" customHeight="1">
      <c r="A16" s="86"/>
      <c r="B16" s="89" t="s">
        <v>59</v>
      </c>
      <c r="C16" s="83" t="s">
        <v>60</v>
      </c>
      <c r="D16" s="81">
        <f>SUM(H16:H18)</f>
        <v>20.22</v>
      </c>
      <c r="E16" s="81"/>
      <c r="F16" s="42" t="s">
        <v>59</v>
      </c>
      <c r="G16" s="41" t="s">
        <v>61</v>
      </c>
      <c r="H16" s="56">
        <f>20.2</f>
        <v>20.2</v>
      </c>
      <c r="I16" s="41"/>
      <c r="J16" s="31"/>
    </row>
    <row r="17" spans="1:10" ht="45.75" customHeight="1">
      <c r="A17" s="86"/>
      <c r="B17" s="89"/>
      <c r="C17" s="83"/>
      <c r="D17" s="81"/>
      <c r="E17" s="81"/>
      <c r="F17" s="41">
        <v>99</v>
      </c>
      <c r="G17" s="30" t="s">
        <v>62</v>
      </c>
      <c r="H17" s="40"/>
      <c r="I17" s="41"/>
      <c r="J17" s="31"/>
    </row>
    <row r="18" spans="1:10" ht="37.5" customHeight="1">
      <c r="A18" s="86"/>
      <c r="B18" s="89"/>
      <c r="C18" s="83"/>
      <c r="D18" s="81"/>
      <c r="E18" s="81"/>
      <c r="F18" s="41">
        <v>99</v>
      </c>
      <c r="G18" s="41" t="s">
        <v>60</v>
      </c>
      <c r="H18" s="56">
        <f>0.02</f>
        <v>0.02</v>
      </c>
      <c r="I18" s="40"/>
      <c r="J18" s="31"/>
    </row>
    <row r="19" spans="1:10" ht="45.75" customHeight="1">
      <c r="A19" s="46" t="s">
        <v>139</v>
      </c>
      <c r="B19" s="42"/>
      <c r="C19" s="47" t="s">
        <v>138</v>
      </c>
      <c r="D19" s="41">
        <f>H19+I19</f>
        <v>113.80999999999999</v>
      </c>
      <c r="E19" s="41">
        <v>302</v>
      </c>
      <c r="F19" s="41"/>
      <c r="G19" s="45" t="s">
        <v>127</v>
      </c>
      <c r="H19" s="50">
        <f>SUM(H20:H36)</f>
        <v>0</v>
      </c>
      <c r="I19" s="40">
        <f>SUM(I20:I36)</f>
        <v>113.80999999999999</v>
      </c>
      <c r="J19" s="31"/>
    </row>
    <row r="20" spans="1:10" ht="33.75" customHeight="1">
      <c r="A20" s="86"/>
      <c r="B20" s="89" t="s">
        <v>63</v>
      </c>
      <c r="C20" s="83" t="s">
        <v>64</v>
      </c>
      <c r="D20" s="81"/>
      <c r="E20" s="81"/>
      <c r="F20" s="41">
        <v>1</v>
      </c>
      <c r="G20" s="41" t="s">
        <v>65</v>
      </c>
      <c r="H20" s="40"/>
      <c r="I20" s="40">
        <v>21.21</v>
      </c>
      <c r="J20" s="31"/>
    </row>
    <row r="21" spans="1:10" ht="33.75" customHeight="1">
      <c r="A21" s="86"/>
      <c r="B21" s="89"/>
      <c r="C21" s="83"/>
      <c r="D21" s="81"/>
      <c r="E21" s="81"/>
      <c r="F21" s="41">
        <v>2</v>
      </c>
      <c r="G21" s="41" t="s">
        <v>66</v>
      </c>
      <c r="H21" s="40"/>
      <c r="I21" s="40"/>
      <c r="J21" s="31"/>
    </row>
    <row r="22" spans="1:10" ht="33.75" customHeight="1">
      <c r="A22" s="86"/>
      <c r="B22" s="89"/>
      <c r="C22" s="83"/>
      <c r="D22" s="81"/>
      <c r="E22" s="81"/>
      <c r="F22" s="41">
        <v>7</v>
      </c>
      <c r="G22" s="41" t="s">
        <v>67</v>
      </c>
      <c r="H22" s="40"/>
      <c r="I22" s="40"/>
      <c r="J22" s="31"/>
    </row>
    <row r="23" spans="1:10" ht="33.75" customHeight="1">
      <c r="A23" s="86"/>
      <c r="B23" s="89"/>
      <c r="C23" s="83"/>
      <c r="D23" s="81"/>
      <c r="E23" s="81"/>
      <c r="F23" s="41">
        <v>8</v>
      </c>
      <c r="G23" s="41" t="s">
        <v>124</v>
      </c>
      <c r="H23" s="56"/>
      <c r="I23" s="40"/>
      <c r="J23" s="31"/>
    </row>
    <row r="24" spans="1:10" ht="33.75" customHeight="1">
      <c r="A24" s="86"/>
      <c r="B24" s="89"/>
      <c r="C24" s="83"/>
      <c r="D24" s="81"/>
      <c r="E24" s="81"/>
      <c r="F24" s="41">
        <v>11</v>
      </c>
      <c r="G24" s="41" t="s">
        <v>68</v>
      </c>
      <c r="H24" s="40"/>
      <c r="I24" s="40">
        <v>14.58</v>
      </c>
      <c r="J24" s="31"/>
    </row>
    <row r="25" spans="1:10" ht="33.75" customHeight="1">
      <c r="A25" s="86"/>
      <c r="B25" s="89"/>
      <c r="C25" s="83"/>
      <c r="D25" s="81"/>
      <c r="E25" s="81"/>
      <c r="F25" s="41">
        <v>13</v>
      </c>
      <c r="G25" s="41" t="s">
        <v>69</v>
      </c>
      <c r="H25" s="40"/>
      <c r="I25" s="40">
        <v>62.31</v>
      </c>
      <c r="J25" s="31"/>
    </row>
    <row r="26" spans="1:10" ht="33.75" customHeight="1">
      <c r="A26" s="86"/>
      <c r="B26" s="89"/>
      <c r="C26" s="83"/>
      <c r="D26" s="81"/>
      <c r="E26" s="81"/>
      <c r="F26" s="41">
        <v>16</v>
      </c>
      <c r="G26" s="41" t="s">
        <v>70</v>
      </c>
      <c r="H26" s="40"/>
      <c r="I26" s="40">
        <v>5.21</v>
      </c>
      <c r="J26" s="31"/>
    </row>
    <row r="27" spans="1:10" ht="33.75" customHeight="1">
      <c r="A27" s="86"/>
      <c r="B27" s="89"/>
      <c r="C27" s="83"/>
      <c r="D27" s="81"/>
      <c r="E27" s="81"/>
      <c r="F27" s="41">
        <v>17</v>
      </c>
      <c r="G27" s="41" t="s">
        <v>71</v>
      </c>
      <c r="H27" s="40"/>
      <c r="I27" s="40"/>
      <c r="J27" s="31"/>
    </row>
    <row r="28" spans="1:10" ht="33.75" customHeight="1">
      <c r="A28" s="86"/>
      <c r="B28" s="89"/>
      <c r="C28" s="83"/>
      <c r="D28" s="81"/>
      <c r="E28" s="81"/>
      <c r="F28" s="41">
        <v>18</v>
      </c>
      <c r="G28" s="48" t="s">
        <v>137</v>
      </c>
      <c r="H28" s="40"/>
      <c r="I28" s="40"/>
      <c r="J28" s="31"/>
    </row>
    <row r="29" spans="1:10" ht="33.75" customHeight="1">
      <c r="A29" s="86"/>
      <c r="B29" s="89"/>
      <c r="C29" s="83"/>
      <c r="D29" s="81"/>
      <c r="E29" s="81"/>
      <c r="F29" s="41">
        <v>28</v>
      </c>
      <c r="G29" s="41" t="s">
        <v>72</v>
      </c>
      <c r="H29" s="56"/>
      <c r="I29" s="40">
        <v>5.98</v>
      </c>
      <c r="J29" s="31"/>
    </row>
    <row r="30" spans="1:10" ht="33.75" customHeight="1">
      <c r="A30" s="86"/>
      <c r="B30" s="89"/>
      <c r="C30" s="83"/>
      <c r="D30" s="81"/>
      <c r="E30" s="81"/>
      <c r="F30" s="41">
        <v>29</v>
      </c>
      <c r="G30" s="40" t="s">
        <v>73</v>
      </c>
      <c r="H30" s="56"/>
      <c r="I30" s="40">
        <v>0.15</v>
      </c>
      <c r="J30" s="31"/>
    </row>
    <row r="31" spans="1:10" ht="33.75" customHeight="1">
      <c r="A31" s="86"/>
      <c r="B31" s="89"/>
      <c r="C31" s="83"/>
      <c r="D31" s="81"/>
      <c r="E31" s="81"/>
      <c r="F31" s="41">
        <v>31</v>
      </c>
      <c r="G31" s="41" t="s">
        <v>74</v>
      </c>
      <c r="H31" s="40"/>
      <c r="I31" s="40"/>
      <c r="J31" s="31"/>
    </row>
    <row r="32" spans="1:10" s="61" customFormat="1" ht="33.75" customHeight="1">
      <c r="A32" s="86"/>
      <c r="B32" s="89"/>
      <c r="C32" s="83"/>
      <c r="D32" s="81"/>
      <c r="E32" s="81"/>
      <c r="F32" s="65">
        <v>32</v>
      </c>
      <c r="G32" s="65" t="s">
        <v>134</v>
      </c>
      <c r="H32" s="62"/>
      <c r="I32" s="62">
        <v>1.25</v>
      </c>
      <c r="J32" s="64"/>
    </row>
    <row r="33" spans="1:10" s="61" customFormat="1" ht="33.75" customHeight="1">
      <c r="A33" s="86"/>
      <c r="B33" s="89"/>
      <c r="C33" s="83"/>
      <c r="D33" s="81"/>
      <c r="E33" s="81"/>
      <c r="F33" s="65">
        <v>33</v>
      </c>
      <c r="G33" s="66" t="s">
        <v>135</v>
      </c>
      <c r="H33" s="62"/>
      <c r="I33" s="62"/>
      <c r="J33" s="64"/>
    </row>
    <row r="34" spans="1:10" s="61" customFormat="1" ht="33.75" customHeight="1">
      <c r="A34" s="86"/>
      <c r="B34" s="89"/>
      <c r="C34" s="83"/>
      <c r="D34" s="81"/>
      <c r="E34" s="81"/>
      <c r="F34" s="65">
        <v>34</v>
      </c>
      <c r="G34" s="65" t="s">
        <v>154</v>
      </c>
      <c r="H34" s="62"/>
      <c r="I34" s="62"/>
      <c r="J34" s="64"/>
    </row>
    <row r="35" spans="1:10" s="61" customFormat="1" ht="33.75" customHeight="1">
      <c r="A35" s="86"/>
      <c r="B35" s="89"/>
      <c r="C35" s="83"/>
      <c r="D35" s="81"/>
      <c r="E35" s="81"/>
      <c r="F35" s="65">
        <v>35</v>
      </c>
      <c r="G35" s="65" t="s">
        <v>136</v>
      </c>
      <c r="H35" s="62"/>
      <c r="I35" s="62">
        <v>1.91</v>
      </c>
      <c r="J35" s="64"/>
    </row>
    <row r="36" spans="1:10" ht="45.75" customHeight="1">
      <c r="A36" s="86"/>
      <c r="B36" s="89"/>
      <c r="C36" s="83"/>
      <c r="D36" s="81"/>
      <c r="E36" s="81"/>
      <c r="F36" s="41">
        <v>99</v>
      </c>
      <c r="G36" s="41" t="s">
        <v>75</v>
      </c>
      <c r="H36" s="40"/>
      <c r="I36" s="40">
        <v>1.21</v>
      </c>
      <c r="J36" s="31"/>
    </row>
    <row r="37" spans="1:10" ht="45.75" customHeight="1">
      <c r="A37" s="46" t="s">
        <v>131</v>
      </c>
      <c r="B37" s="42" t="s">
        <v>59</v>
      </c>
      <c r="C37" s="45" t="s">
        <v>76</v>
      </c>
      <c r="D37" s="41">
        <f>H37</f>
        <v>79.28999999999999</v>
      </c>
      <c r="E37" s="41">
        <v>303</v>
      </c>
      <c r="F37" s="41"/>
      <c r="G37" s="41" t="s">
        <v>125</v>
      </c>
      <c r="H37" s="40">
        <f>H38+H39+H40+H41+H42</f>
        <v>79.28999999999999</v>
      </c>
      <c r="I37" s="40"/>
      <c r="J37" s="31"/>
    </row>
    <row r="38" spans="1:10" ht="45.75" customHeight="1">
      <c r="A38" s="24"/>
      <c r="B38" s="42"/>
      <c r="C38" s="45"/>
      <c r="D38" s="41"/>
      <c r="E38" s="41"/>
      <c r="F38" s="41">
        <v>2</v>
      </c>
      <c r="G38" s="65" t="s">
        <v>156</v>
      </c>
      <c r="H38" s="40">
        <v>0.58</v>
      </c>
      <c r="I38" s="40"/>
      <c r="J38" s="31"/>
    </row>
    <row r="39" spans="1:10" ht="45.75" customHeight="1">
      <c r="A39" s="24"/>
      <c r="B39" s="42"/>
      <c r="C39" s="45"/>
      <c r="D39" s="41"/>
      <c r="E39" s="41"/>
      <c r="F39" s="41">
        <v>5</v>
      </c>
      <c r="G39" s="41" t="s">
        <v>126</v>
      </c>
      <c r="H39" s="40"/>
      <c r="I39" s="40"/>
      <c r="J39" s="31"/>
    </row>
    <row r="40" spans="1:10" ht="45.75" customHeight="1">
      <c r="A40" s="24"/>
      <c r="B40" s="42"/>
      <c r="C40" s="45"/>
      <c r="D40" s="41"/>
      <c r="E40" s="41"/>
      <c r="F40" s="41">
        <v>8</v>
      </c>
      <c r="G40" s="41" t="s">
        <v>129</v>
      </c>
      <c r="H40" s="104">
        <f>64.08+3.56+5.14+3.16+2.77</f>
        <v>78.71</v>
      </c>
      <c r="I40" s="40"/>
      <c r="J40" s="31"/>
    </row>
    <row r="41" spans="1:10" ht="45.75" customHeight="1">
      <c r="A41" s="24"/>
      <c r="B41" s="42"/>
      <c r="C41" s="45"/>
      <c r="D41" s="41"/>
      <c r="E41" s="41"/>
      <c r="F41" s="41">
        <v>8</v>
      </c>
      <c r="G41" s="41" t="s">
        <v>130</v>
      </c>
      <c r="H41" s="55"/>
      <c r="I41" s="40"/>
      <c r="J41" s="31"/>
    </row>
    <row r="42" spans="1:10" ht="45.75" customHeight="1">
      <c r="A42" s="24"/>
      <c r="B42" s="42"/>
      <c r="C42" s="45"/>
      <c r="D42" s="41"/>
      <c r="E42" s="41"/>
      <c r="F42" s="41">
        <v>99</v>
      </c>
      <c r="G42" s="41" t="s">
        <v>128</v>
      </c>
      <c r="H42" s="56"/>
      <c r="I42" s="40"/>
      <c r="J42" s="31"/>
    </row>
    <row r="43" spans="1:10" ht="45.75" customHeight="1">
      <c r="A43" s="24"/>
      <c r="B43" s="42"/>
      <c r="C43" s="47" t="s">
        <v>132</v>
      </c>
      <c r="D43" s="41">
        <f>H43</f>
        <v>0</v>
      </c>
      <c r="E43" s="41"/>
      <c r="F43" s="41"/>
      <c r="G43" s="48" t="s">
        <v>133</v>
      </c>
      <c r="H43" s="104">
        <f>H44+H45+H46</f>
        <v>0</v>
      </c>
      <c r="I43" s="40"/>
      <c r="J43" s="31"/>
    </row>
    <row r="44" spans="1:10" ht="45.75" customHeight="1">
      <c r="A44" s="24"/>
      <c r="B44" s="42"/>
      <c r="C44" s="45"/>
      <c r="D44" s="41"/>
      <c r="E44" s="41"/>
      <c r="F44" s="41">
        <v>1</v>
      </c>
      <c r="G44" s="49"/>
      <c r="H44" s="40"/>
      <c r="I44" s="40"/>
      <c r="J44" s="31"/>
    </row>
    <row r="45" spans="1:10" ht="45.75" customHeight="1">
      <c r="A45" s="24"/>
      <c r="B45" s="42"/>
      <c r="C45" s="45"/>
      <c r="D45" s="41"/>
      <c r="E45" s="41"/>
      <c r="F45" s="41">
        <v>2</v>
      </c>
      <c r="G45" s="49"/>
      <c r="H45" s="56"/>
      <c r="I45" s="40"/>
      <c r="J45" s="31"/>
    </row>
    <row r="46" spans="1:10" ht="45.75" customHeight="1">
      <c r="A46" s="24"/>
      <c r="B46" s="42"/>
      <c r="C46" s="45"/>
      <c r="D46" s="41"/>
      <c r="E46" s="41"/>
      <c r="F46" s="41">
        <v>3</v>
      </c>
      <c r="G46" s="49"/>
      <c r="H46" s="56"/>
      <c r="I46" s="40"/>
      <c r="J46" s="31"/>
    </row>
    <row r="47" spans="1:10" ht="45.75" customHeight="1">
      <c r="A47" s="30"/>
      <c r="B47" s="81" t="s">
        <v>7</v>
      </c>
      <c r="C47" s="81"/>
      <c r="D47" s="41">
        <f>SUM(D6,D19,D37,D43)</f>
        <v>744.7899999999998</v>
      </c>
      <c r="E47" s="41"/>
      <c r="F47" s="41"/>
      <c r="G47" s="30"/>
      <c r="H47" s="40">
        <f>SUM(H6,H19,H37,H43)</f>
        <v>630.9799999999999</v>
      </c>
      <c r="I47" s="40">
        <f>SUM(I6,I19,I37)</f>
        <v>113.80999999999999</v>
      </c>
      <c r="J47" s="31"/>
    </row>
    <row r="48" ht="13.5">
      <c r="I48" s="32"/>
    </row>
    <row r="49" ht="13.5">
      <c r="I49" s="32"/>
    </row>
    <row r="50" ht="13.5">
      <c r="I50" s="32"/>
    </row>
    <row r="51" ht="13.5">
      <c r="I51" s="32"/>
    </row>
    <row r="52" ht="13.5">
      <c r="I52" s="32"/>
    </row>
    <row r="53" ht="13.5">
      <c r="I53" s="32"/>
    </row>
    <row r="54" ht="13.5">
      <c r="I54" s="32"/>
    </row>
    <row r="55" ht="13.5">
      <c r="I55" s="32"/>
    </row>
    <row r="56" ht="13.5">
      <c r="I56" s="32"/>
    </row>
    <row r="57" ht="13.5">
      <c r="I57" s="32"/>
    </row>
    <row r="58" ht="13.5">
      <c r="I58" s="32"/>
    </row>
    <row r="59" ht="13.5">
      <c r="I59" s="32"/>
    </row>
  </sheetData>
  <sheetProtection/>
  <mergeCells count="34">
    <mergeCell ref="A1:J1"/>
    <mergeCell ref="A2:G2"/>
    <mergeCell ref="H2:J2"/>
    <mergeCell ref="A3:D3"/>
    <mergeCell ref="E3:I3"/>
    <mergeCell ref="A4:B4"/>
    <mergeCell ref="E4:F4"/>
    <mergeCell ref="C4:C5"/>
    <mergeCell ref="I4:I5"/>
    <mergeCell ref="J3:J4"/>
    <mergeCell ref="B47:C47"/>
    <mergeCell ref="A7:A9"/>
    <mergeCell ref="A10:A13"/>
    <mergeCell ref="A16:A18"/>
    <mergeCell ref="A20:A36"/>
    <mergeCell ref="B7:B9"/>
    <mergeCell ref="B10:B13"/>
    <mergeCell ref="B16:B18"/>
    <mergeCell ref="B20:B36"/>
    <mergeCell ref="C7:C9"/>
    <mergeCell ref="C10:C13"/>
    <mergeCell ref="C16:C18"/>
    <mergeCell ref="C20:C36"/>
    <mergeCell ref="D4:D5"/>
    <mergeCell ref="D7:D9"/>
    <mergeCell ref="D10:D13"/>
    <mergeCell ref="D16:D18"/>
    <mergeCell ref="D20:D36"/>
    <mergeCell ref="E7:E9"/>
    <mergeCell ref="E10:E13"/>
    <mergeCell ref="E16:E18"/>
    <mergeCell ref="E20:E36"/>
    <mergeCell ref="G4:G5"/>
    <mergeCell ref="H4:H5"/>
  </mergeCells>
  <printOptions/>
  <pageMargins left="0.7" right="0.7" top="0.75" bottom="0.75" header="0.3" footer="0.3"/>
  <pageSetup fitToHeight="1" fitToWidth="1" horizontalDpi="200" verticalDpi="200" orientation="portrait" paperSize="9" scale="5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2"/>
  <sheetViews>
    <sheetView zoomScalePageLayoutView="0" workbookViewId="0" topLeftCell="A1">
      <selection activeCell="M3" sqref="M3:R3"/>
    </sheetView>
  </sheetViews>
  <sheetFormatPr defaultColWidth="9.00390625" defaultRowHeight="15"/>
  <cols>
    <col min="1" max="18" width="6.8515625" style="0" customWidth="1"/>
  </cols>
  <sheetData>
    <row r="1" spans="1:18" ht="30" customHeight="1">
      <c r="A1" s="96" t="s">
        <v>77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</row>
    <row r="2" spans="1:18" ht="20.25" customHeight="1">
      <c r="A2" s="17"/>
      <c r="B2" s="18"/>
      <c r="C2" s="18"/>
      <c r="D2" s="18"/>
      <c r="E2" s="18"/>
      <c r="F2" s="18"/>
      <c r="G2" s="17"/>
      <c r="H2" s="18"/>
      <c r="I2" s="18"/>
      <c r="J2" s="18"/>
      <c r="K2" s="18"/>
      <c r="L2" s="18"/>
      <c r="M2" s="18"/>
      <c r="N2" s="18"/>
      <c r="O2" s="18"/>
      <c r="P2" s="18"/>
      <c r="Q2" s="75" t="s">
        <v>2</v>
      </c>
      <c r="R2" s="75"/>
    </row>
    <row r="3" spans="1:18" ht="48.75" customHeight="1">
      <c r="A3" s="97" t="s">
        <v>147</v>
      </c>
      <c r="B3" s="97"/>
      <c r="C3" s="97"/>
      <c r="D3" s="97"/>
      <c r="E3" s="97"/>
      <c r="F3" s="97"/>
      <c r="G3" s="97" t="s">
        <v>148</v>
      </c>
      <c r="H3" s="97"/>
      <c r="I3" s="97"/>
      <c r="J3" s="97"/>
      <c r="K3" s="97"/>
      <c r="L3" s="97"/>
      <c r="M3" s="97" t="s">
        <v>149</v>
      </c>
      <c r="N3" s="97"/>
      <c r="O3" s="97"/>
      <c r="P3" s="97"/>
      <c r="Q3" s="97"/>
      <c r="R3" s="97"/>
    </row>
    <row r="4" spans="1:18" ht="48.75" customHeight="1">
      <c r="A4" s="95" t="s">
        <v>7</v>
      </c>
      <c r="B4" s="93" t="s">
        <v>78</v>
      </c>
      <c r="C4" s="95" t="s">
        <v>79</v>
      </c>
      <c r="D4" s="95"/>
      <c r="E4" s="95"/>
      <c r="F4" s="93" t="s">
        <v>71</v>
      </c>
      <c r="G4" s="95" t="s">
        <v>7</v>
      </c>
      <c r="H4" s="93" t="s">
        <v>78</v>
      </c>
      <c r="I4" s="95" t="s">
        <v>79</v>
      </c>
      <c r="J4" s="95"/>
      <c r="K4" s="95"/>
      <c r="L4" s="93" t="s">
        <v>71</v>
      </c>
      <c r="M4" s="95" t="s">
        <v>7</v>
      </c>
      <c r="N4" s="93" t="s">
        <v>78</v>
      </c>
      <c r="O4" s="95" t="s">
        <v>79</v>
      </c>
      <c r="P4" s="95"/>
      <c r="Q4" s="95"/>
      <c r="R4" s="93" t="s">
        <v>71</v>
      </c>
    </row>
    <row r="5" spans="1:18" ht="52.5" customHeight="1">
      <c r="A5" s="95"/>
      <c r="B5" s="93"/>
      <c r="C5" s="4" t="s">
        <v>29</v>
      </c>
      <c r="D5" s="4" t="s">
        <v>80</v>
      </c>
      <c r="E5" s="4" t="s">
        <v>81</v>
      </c>
      <c r="F5" s="93"/>
      <c r="G5" s="95"/>
      <c r="H5" s="93"/>
      <c r="I5" s="4" t="s">
        <v>29</v>
      </c>
      <c r="J5" s="4" t="s">
        <v>80</v>
      </c>
      <c r="K5" s="4" t="s">
        <v>81</v>
      </c>
      <c r="L5" s="93"/>
      <c r="M5" s="95"/>
      <c r="N5" s="93"/>
      <c r="O5" s="4" t="s">
        <v>29</v>
      </c>
      <c r="P5" s="4" t="s">
        <v>80</v>
      </c>
      <c r="Q5" s="4" t="s">
        <v>81</v>
      </c>
      <c r="R5" s="93"/>
    </row>
    <row r="6" spans="1:18" ht="43.5" customHeight="1">
      <c r="A6" s="5">
        <v>0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</row>
    <row r="7" spans="1:18" ht="43.5" customHeigh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</row>
    <row r="8" spans="1:18" ht="43.5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</row>
    <row r="9" spans="1:18" ht="43.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</row>
    <row r="10" spans="1:19" ht="43.5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t="s">
        <v>82</v>
      </c>
    </row>
    <row r="11" spans="1:12" ht="18.75">
      <c r="A11" s="20" t="s">
        <v>83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</row>
    <row r="12" spans="1:12" ht="18.75">
      <c r="A12" s="94" t="s">
        <v>84</v>
      </c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M4:M5"/>
    <mergeCell ref="N4:N5"/>
    <mergeCell ref="R4:R5"/>
    <mergeCell ref="A12:F12"/>
    <mergeCell ref="G12:L12"/>
    <mergeCell ref="A4:A5"/>
    <mergeCell ref="B4:B5"/>
    <mergeCell ref="F4:F5"/>
    <mergeCell ref="G4:G5"/>
    <mergeCell ref="H4:H5"/>
    <mergeCell ref="L4:L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I23" sqref="I23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96" t="s">
        <v>85</v>
      </c>
      <c r="B1" s="96"/>
      <c r="C1" s="96"/>
      <c r="D1" s="96"/>
      <c r="E1" s="96"/>
      <c r="F1" s="96"/>
    </row>
    <row r="2" spans="1:6" ht="21" customHeight="1">
      <c r="A2" s="15" t="s">
        <v>86</v>
      </c>
      <c r="E2" s="75" t="s">
        <v>2</v>
      </c>
      <c r="F2" s="75"/>
    </row>
    <row r="3" spans="1:6" ht="40.5" customHeight="1">
      <c r="A3" s="98" t="s">
        <v>27</v>
      </c>
      <c r="B3" s="98" t="s">
        <v>87</v>
      </c>
      <c r="C3" s="98" t="s">
        <v>88</v>
      </c>
      <c r="D3" s="98" t="s">
        <v>89</v>
      </c>
      <c r="E3" s="98"/>
      <c r="F3" s="98"/>
    </row>
    <row r="4" spans="1:6" ht="31.5" customHeight="1">
      <c r="A4" s="98"/>
      <c r="B4" s="98"/>
      <c r="C4" s="98"/>
      <c r="D4" s="16" t="s">
        <v>7</v>
      </c>
      <c r="E4" s="16" t="s">
        <v>30</v>
      </c>
      <c r="F4" s="16" t="s">
        <v>31</v>
      </c>
    </row>
    <row r="5" spans="1:6" ht="27" customHeight="1">
      <c r="A5" s="5"/>
      <c r="B5" s="5"/>
      <c r="C5" s="5"/>
      <c r="D5" s="5"/>
      <c r="E5" s="5"/>
      <c r="F5" s="5"/>
    </row>
    <row r="6" spans="1:6" ht="27" customHeight="1">
      <c r="A6" s="5"/>
      <c r="B6" s="5"/>
      <c r="C6" s="5"/>
      <c r="D6" s="5"/>
      <c r="E6" s="5"/>
      <c r="F6" s="5"/>
    </row>
    <row r="7" spans="1:6" ht="27" customHeight="1">
      <c r="A7" s="5"/>
      <c r="B7" s="5"/>
      <c r="C7" s="5"/>
      <c r="D7" s="5"/>
      <c r="E7" s="5"/>
      <c r="F7" s="5"/>
    </row>
    <row r="8" spans="1:6" ht="27" customHeight="1">
      <c r="A8" s="5"/>
      <c r="B8" s="5"/>
      <c r="C8" s="5"/>
      <c r="D8" s="5"/>
      <c r="E8" s="5"/>
      <c r="F8" s="5"/>
    </row>
    <row r="9" spans="1:6" ht="27" customHeight="1">
      <c r="A9" s="5"/>
      <c r="B9" s="5"/>
      <c r="C9" s="5"/>
      <c r="D9" s="5"/>
      <c r="E9" s="5"/>
      <c r="F9" s="5"/>
    </row>
    <row r="10" spans="1:6" ht="27" customHeight="1">
      <c r="A10" s="5"/>
      <c r="B10" s="5"/>
      <c r="C10" s="5"/>
      <c r="D10" s="5"/>
      <c r="E10" s="5"/>
      <c r="F10" s="5"/>
    </row>
    <row r="11" spans="1:6" ht="27" customHeight="1">
      <c r="A11" s="5"/>
      <c r="B11" s="5"/>
      <c r="C11" s="5"/>
      <c r="D11" s="5"/>
      <c r="E11" s="5"/>
      <c r="F11" s="5"/>
    </row>
    <row r="12" spans="1:6" ht="27" customHeight="1">
      <c r="A12" s="5"/>
      <c r="B12" s="5"/>
      <c r="C12" s="5"/>
      <c r="D12" s="5"/>
      <c r="E12" s="5"/>
      <c r="F12" s="5"/>
    </row>
    <row r="13" spans="1:6" ht="27" customHeight="1">
      <c r="A13" s="5"/>
      <c r="B13" s="5"/>
      <c r="C13" s="5"/>
      <c r="D13" s="5"/>
      <c r="E13" s="5"/>
      <c r="F13" s="5"/>
    </row>
    <row r="14" spans="1:6" ht="27" customHeight="1">
      <c r="A14" s="5"/>
      <c r="B14" s="5"/>
      <c r="C14" s="5"/>
      <c r="D14" s="5"/>
      <c r="E14" s="5"/>
      <c r="F14" s="5"/>
    </row>
    <row r="15" spans="1:6" ht="27" customHeight="1">
      <c r="A15" s="5"/>
      <c r="B15" s="5"/>
      <c r="C15" s="5"/>
      <c r="D15" s="5"/>
      <c r="E15" s="5"/>
      <c r="F15" s="5"/>
    </row>
    <row r="16" spans="1:6" ht="27" customHeight="1">
      <c r="A16" s="5"/>
      <c r="B16" s="5"/>
      <c r="C16" s="5"/>
      <c r="D16" s="5"/>
      <c r="E16" s="5"/>
      <c r="F16" s="5"/>
    </row>
    <row r="17" spans="1:6" ht="27" customHeight="1">
      <c r="A17" s="5"/>
      <c r="B17" s="5"/>
      <c r="C17" s="5"/>
      <c r="D17" s="5"/>
      <c r="E17" s="5"/>
      <c r="F17" s="5"/>
    </row>
    <row r="18" spans="1:6" ht="27" customHeight="1">
      <c r="A18" s="5"/>
      <c r="B18" s="5"/>
      <c r="C18" s="5"/>
      <c r="D18" s="5"/>
      <c r="E18" s="5"/>
      <c r="F18" s="5"/>
    </row>
    <row r="19" spans="1:6" ht="27" customHeight="1">
      <c r="A19" s="5"/>
      <c r="B19" s="5"/>
      <c r="C19" s="5"/>
      <c r="D19" s="5"/>
      <c r="E19" s="5"/>
      <c r="F19" s="5"/>
    </row>
    <row r="20" spans="1:10" ht="27" customHeight="1">
      <c r="A20" s="95" t="s">
        <v>7</v>
      </c>
      <c r="B20" s="95"/>
      <c r="C20" s="5"/>
      <c r="D20" s="5"/>
      <c r="E20" s="5"/>
      <c r="F20" s="5"/>
      <c r="G20" s="99" t="s">
        <v>90</v>
      </c>
      <c r="H20" s="99"/>
      <c r="I20" s="99"/>
      <c r="J20" s="99"/>
    </row>
    <row r="21" spans="1:6" ht="18.75">
      <c r="A21" s="94" t="s">
        <v>83</v>
      </c>
      <c r="B21" s="94"/>
      <c r="C21" s="94"/>
      <c r="D21" s="94"/>
      <c r="E21" s="94"/>
      <c r="F21" s="94"/>
    </row>
    <row r="22" spans="1:6" ht="18.75">
      <c r="A22" s="94" t="s">
        <v>91</v>
      </c>
      <c r="B22" s="94"/>
      <c r="C22" s="94"/>
      <c r="D22" s="94"/>
      <c r="E22" s="94"/>
      <c r="F22" s="94"/>
    </row>
  </sheetData>
  <sheetProtection/>
  <mergeCells count="10">
    <mergeCell ref="A22:F22"/>
    <mergeCell ref="A3:A4"/>
    <mergeCell ref="B3:B4"/>
    <mergeCell ref="C3:C4"/>
    <mergeCell ref="A1:F1"/>
    <mergeCell ref="E2:F2"/>
    <mergeCell ref="D3:F3"/>
    <mergeCell ref="A20:B20"/>
    <mergeCell ref="G20:J20"/>
    <mergeCell ref="A21:F21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D15" sqref="D15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96" t="s">
        <v>92</v>
      </c>
      <c r="B1" s="96"/>
      <c r="C1" s="96"/>
      <c r="D1" s="96"/>
    </row>
    <row r="2" spans="1:4" ht="21" customHeight="1">
      <c r="A2" s="11"/>
      <c r="D2" s="12" t="s">
        <v>2</v>
      </c>
    </row>
    <row r="3" spans="1:4" ht="27.75" customHeight="1">
      <c r="A3" s="100" t="s">
        <v>3</v>
      </c>
      <c r="B3" s="100"/>
      <c r="C3" s="100" t="s">
        <v>4</v>
      </c>
      <c r="D3" s="100"/>
    </row>
    <row r="4" spans="1:4" ht="27.75" customHeight="1">
      <c r="A4" s="7" t="s">
        <v>5</v>
      </c>
      <c r="B4" s="7" t="s">
        <v>6</v>
      </c>
      <c r="C4" s="7" t="s">
        <v>5</v>
      </c>
      <c r="D4" s="57" t="s">
        <v>6</v>
      </c>
    </row>
    <row r="5" spans="1:4" ht="27.75" customHeight="1">
      <c r="A5" s="14" t="s">
        <v>93</v>
      </c>
      <c r="B5" s="39">
        <v>744.79</v>
      </c>
      <c r="C5" s="51" t="s">
        <v>142</v>
      </c>
      <c r="D5" s="19"/>
    </row>
    <row r="6" spans="1:4" ht="27.75" customHeight="1">
      <c r="A6" s="14" t="s">
        <v>94</v>
      </c>
      <c r="B6" s="7"/>
      <c r="C6" s="14" t="s">
        <v>95</v>
      </c>
      <c r="D6" s="57"/>
    </row>
    <row r="7" spans="1:4" ht="27.75" customHeight="1">
      <c r="A7" s="14" t="s">
        <v>96</v>
      </c>
      <c r="B7" s="7"/>
      <c r="C7" s="14" t="s">
        <v>97</v>
      </c>
      <c r="D7" s="7"/>
    </row>
    <row r="8" spans="1:4" ht="27.75" customHeight="1">
      <c r="A8" s="14" t="s">
        <v>98</v>
      </c>
      <c r="B8" s="7"/>
      <c r="C8" s="14" t="s">
        <v>99</v>
      </c>
      <c r="D8" s="7"/>
    </row>
    <row r="9" spans="1:4" ht="27.75" customHeight="1">
      <c r="A9" s="14" t="s">
        <v>100</v>
      </c>
      <c r="B9" s="7"/>
      <c r="C9" s="14" t="s">
        <v>101</v>
      </c>
      <c r="D9" s="39">
        <v>806.31</v>
      </c>
    </row>
    <row r="10" spans="1:4" ht="27.75" customHeight="1">
      <c r="A10" s="7"/>
      <c r="B10" s="7"/>
      <c r="C10" s="14" t="s">
        <v>102</v>
      </c>
      <c r="D10" s="7"/>
    </row>
    <row r="11" spans="1:4" ht="27.75" customHeight="1">
      <c r="A11" s="7"/>
      <c r="B11" s="7"/>
      <c r="C11" s="14" t="s">
        <v>19</v>
      </c>
      <c r="D11" s="7"/>
    </row>
    <row r="12" spans="1:4" ht="27.75" customHeight="1">
      <c r="A12" s="7"/>
      <c r="B12" s="7"/>
      <c r="C12" s="14" t="s">
        <v>19</v>
      </c>
      <c r="D12" s="7"/>
    </row>
    <row r="13" spans="1:4" ht="27.75" customHeight="1">
      <c r="A13" s="7" t="s">
        <v>103</v>
      </c>
      <c r="B13" s="43">
        <v>744.79</v>
      </c>
      <c r="C13" s="7" t="s">
        <v>104</v>
      </c>
      <c r="D13" s="43">
        <f>D9</f>
        <v>806.31</v>
      </c>
    </row>
    <row r="14" spans="1:4" ht="27.75" customHeight="1">
      <c r="A14" s="14" t="s">
        <v>105</v>
      </c>
      <c r="B14" s="43"/>
      <c r="C14" s="7"/>
      <c r="D14" s="7"/>
    </row>
    <row r="15" spans="1:4" ht="27.75" customHeight="1">
      <c r="A15" s="14" t="s">
        <v>106</v>
      </c>
      <c r="B15" s="43">
        <v>61.52</v>
      </c>
      <c r="C15" s="14" t="s">
        <v>107</v>
      </c>
      <c r="D15" s="7"/>
    </row>
    <row r="16" spans="1:4" ht="27.75" customHeight="1">
      <c r="A16" s="7"/>
      <c r="B16" s="43"/>
      <c r="C16" s="7"/>
      <c r="D16" s="7"/>
    </row>
    <row r="17" spans="1:4" ht="27.75" customHeight="1">
      <c r="A17" s="7" t="s">
        <v>21</v>
      </c>
      <c r="B17" s="43">
        <f>B13+B15</f>
        <v>806.31</v>
      </c>
      <c r="C17" s="7" t="s">
        <v>22</v>
      </c>
      <c r="D17" s="43">
        <f>D13</f>
        <v>806.31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H8" sqref="H8"/>
    </sheetView>
  </sheetViews>
  <sheetFormatPr defaultColWidth="9.0039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96" t="s">
        <v>108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ht="27.75" customHeight="1">
      <c r="A2" s="10" t="s">
        <v>109</v>
      </c>
      <c r="K2" s="101" t="s">
        <v>2</v>
      </c>
      <c r="L2" s="101"/>
    </row>
    <row r="3" spans="1:12" ht="41.25" customHeight="1">
      <c r="A3" s="93" t="s">
        <v>110</v>
      </c>
      <c r="B3" s="93"/>
      <c r="C3" s="4" t="s">
        <v>7</v>
      </c>
      <c r="D3" s="4" t="s">
        <v>106</v>
      </c>
      <c r="E3" s="4" t="s">
        <v>111</v>
      </c>
      <c r="F3" s="4" t="s">
        <v>112</v>
      </c>
      <c r="G3" s="4" t="s">
        <v>113</v>
      </c>
      <c r="H3" s="4" t="s">
        <v>114</v>
      </c>
      <c r="I3" s="4" t="s">
        <v>115</v>
      </c>
      <c r="J3" s="4" t="s">
        <v>116</v>
      </c>
      <c r="K3" s="4" t="s">
        <v>117</v>
      </c>
      <c r="L3" s="4" t="s">
        <v>105</v>
      </c>
    </row>
    <row r="4" spans="1:12" ht="27.75" customHeight="1">
      <c r="A4" s="5" t="s">
        <v>27</v>
      </c>
      <c r="B4" s="6" t="s">
        <v>28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7.75" customHeight="1">
      <c r="A5" s="7">
        <v>205</v>
      </c>
      <c r="B5" s="7" t="s">
        <v>32</v>
      </c>
      <c r="C5" s="52">
        <f>C7</f>
        <v>806.31</v>
      </c>
      <c r="D5" s="52">
        <f>D7</f>
        <v>61.52</v>
      </c>
      <c r="E5" s="43">
        <f>E7</f>
        <v>744.79</v>
      </c>
      <c r="F5" s="5"/>
      <c r="G5" s="5"/>
      <c r="H5" s="5"/>
      <c r="I5" s="5"/>
      <c r="J5" s="5"/>
      <c r="K5" s="5"/>
      <c r="L5" s="5"/>
    </row>
    <row r="6" spans="1:12" ht="27.75" customHeight="1">
      <c r="A6" s="7">
        <v>20502</v>
      </c>
      <c r="B6" s="7" t="s">
        <v>33</v>
      </c>
      <c r="C6" s="43">
        <f>C7</f>
        <v>806.31</v>
      </c>
      <c r="D6" s="5">
        <v>61.52</v>
      </c>
      <c r="E6" s="58">
        <v>744.79</v>
      </c>
      <c r="F6" s="5"/>
      <c r="G6" s="5"/>
      <c r="H6" s="5"/>
      <c r="I6" s="5"/>
      <c r="J6" s="5"/>
      <c r="K6" s="5"/>
      <c r="L6" s="5"/>
    </row>
    <row r="7" spans="1:12" ht="27.75" customHeight="1">
      <c r="A7" s="7">
        <v>2050201</v>
      </c>
      <c r="B7" s="52" t="s">
        <v>145</v>
      </c>
      <c r="C7" s="54">
        <f>D7+E7</f>
        <v>806.31</v>
      </c>
      <c r="D7" s="5">
        <v>61.52</v>
      </c>
      <c r="E7" s="54">
        <v>744.79</v>
      </c>
      <c r="F7" s="5"/>
      <c r="G7" s="5"/>
      <c r="H7" s="5"/>
      <c r="I7" s="5"/>
      <c r="J7" s="5"/>
      <c r="K7" s="5"/>
      <c r="L7" s="5"/>
    </row>
    <row r="8" spans="1:12" ht="27.75" customHeight="1">
      <c r="A8" s="6" t="s">
        <v>19</v>
      </c>
      <c r="B8" s="6" t="s">
        <v>19</v>
      </c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27.75" customHeight="1">
      <c r="A9" s="6" t="s">
        <v>19</v>
      </c>
      <c r="B9" s="6" t="s">
        <v>19</v>
      </c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ht="27.7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ht="27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ht="27.7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ht="27.7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 ht="27.75" customHeight="1">
      <c r="A14" s="95" t="s">
        <v>118</v>
      </c>
      <c r="B14" s="95"/>
      <c r="C14" s="39">
        <f>C5</f>
        <v>806.31</v>
      </c>
      <c r="D14" s="52">
        <f>D5</f>
        <v>61.52</v>
      </c>
      <c r="E14" s="52">
        <f>E5</f>
        <v>744.79</v>
      </c>
      <c r="F14" s="5"/>
      <c r="G14" s="5"/>
      <c r="H14" s="5"/>
      <c r="I14" s="5"/>
      <c r="J14" s="5"/>
      <c r="K14" s="5"/>
      <c r="L14" s="5"/>
    </row>
    <row r="15" spans="1:6" ht="27.75" customHeight="1">
      <c r="A15" s="102" t="s">
        <v>83</v>
      </c>
      <c r="B15" s="102"/>
      <c r="C15" s="102"/>
      <c r="D15" s="102"/>
      <c r="E15" s="102"/>
      <c r="F15" s="102"/>
    </row>
    <row r="16" spans="1:6" ht="27.75" customHeight="1">
      <c r="A16" s="94" t="s">
        <v>119</v>
      </c>
      <c r="B16" s="94"/>
      <c r="C16" s="94"/>
      <c r="D16" s="94"/>
      <c r="E16" s="94"/>
      <c r="F16" s="94"/>
    </row>
  </sheetData>
  <sheetProtection/>
  <mergeCells count="6">
    <mergeCell ref="A1:L1"/>
    <mergeCell ref="K2:L2"/>
    <mergeCell ref="A3:B3"/>
    <mergeCell ref="A14:B14"/>
    <mergeCell ref="A15:F15"/>
    <mergeCell ref="A16:F16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K11" sqref="K11"/>
    </sheetView>
  </sheetViews>
  <sheetFormatPr defaultColWidth="9.0039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103" t="s">
        <v>120</v>
      </c>
      <c r="B1" s="103"/>
      <c r="C1" s="103"/>
      <c r="D1" s="103"/>
      <c r="E1" s="103"/>
      <c r="F1" s="103"/>
      <c r="G1" s="103"/>
      <c r="H1" s="103"/>
    </row>
    <row r="2" spans="1:8" ht="20.25" customHeight="1">
      <c r="A2" s="2"/>
      <c r="B2" s="3"/>
      <c r="C2" s="3"/>
      <c r="D2" s="3"/>
      <c r="E2" s="3"/>
      <c r="F2" s="3"/>
      <c r="G2" s="75" t="s">
        <v>2</v>
      </c>
      <c r="H2" s="75"/>
    </row>
    <row r="3" spans="1:8" ht="30.75" customHeight="1">
      <c r="A3" s="93" t="s">
        <v>110</v>
      </c>
      <c r="B3" s="93"/>
      <c r="C3" s="4" t="s">
        <v>7</v>
      </c>
      <c r="D3" s="4" t="s">
        <v>30</v>
      </c>
      <c r="E3" s="4" t="s">
        <v>31</v>
      </c>
      <c r="F3" s="4" t="s">
        <v>121</v>
      </c>
      <c r="G3" s="4" t="s">
        <v>122</v>
      </c>
      <c r="H3" s="4" t="s">
        <v>123</v>
      </c>
    </row>
    <row r="4" spans="1:8" ht="23.25" customHeight="1">
      <c r="A4" s="5" t="s">
        <v>27</v>
      </c>
      <c r="B4" s="6" t="s">
        <v>28</v>
      </c>
      <c r="C4" s="5"/>
      <c r="D4" s="5"/>
      <c r="E4" s="5"/>
      <c r="F4" s="5"/>
      <c r="G4" s="5"/>
      <c r="H4" s="5"/>
    </row>
    <row r="5" spans="1:8" ht="23.25" customHeight="1">
      <c r="A5" s="7">
        <v>205</v>
      </c>
      <c r="B5" s="7" t="s">
        <v>32</v>
      </c>
      <c r="C5" s="39">
        <f>C7</f>
        <v>806.31</v>
      </c>
      <c r="D5" s="52">
        <f>D7</f>
        <v>806.31</v>
      </c>
      <c r="E5" s="52">
        <f>E7</f>
        <v>0</v>
      </c>
      <c r="F5" s="52">
        <f>F7</f>
        <v>0</v>
      </c>
      <c r="G5" s="5"/>
      <c r="H5" s="5"/>
    </row>
    <row r="6" spans="1:8" ht="23.25" customHeight="1">
      <c r="A6" s="7">
        <v>20502</v>
      </c>
      <c r="B6" s="7" t="s">
        <v>33</v>
      </c>
      <c r="C6" s="39">
        <v>806.31</v>
      </c>
      <c r="D6" s="39">
        <v>806.31</v>
      </c>
      <c r="E6" s="8"/>
      <c r="F6" s="5"/>
      <c r="G6" s="5"/>
      <c r="H6" s="5"/>
    </row>
    <row r="7" spans="1:8" ht="23.25" customHeight="1">
      <c r="A7" s="7"/>
      <c r="B7" s="52" t="s">
        <v>143</v>
      </c>
      <c r="C7" s="54">
        <v>806.31</v>
      </c>
      <c r="D7" s="54">
        <v>806.31</v>
      </c>
      <c r="E7" s="8"/>
      <c r="F7" s="5"/>
      <c r="G7" s="5"/>
      <c r="H7" s="5"/>
    </row>
    <row r="8" spans="1:8" ht="23.25" customHeight="1">
      <c r="A8" s="6" t="s">
        <v>19</v>
      </c>
      <c r="B8" s="6" t="s">
        <v>19</v>
      </c>
      <c r="C8" s="5"/>
      <c r="D8" s="5"/>
      <c r="E8" s="8"/>
      <c r="F8" s="5"/>
      <c r="G8" s="5"/>
      <c r="H8" s="5"/>
    </row>
    <row r="9" spans="1:8" ht="23.25" customHeight="1">
      <c r="A9" s="6" t="s">
        <v>19</v>
      </c>
      <c r="B9" s="6" t="s">
        <v>19</v>
      </c>
      <c r="C9" s="5"/>
      <c r="D9" s="5"/>
      <c r="E9" s="8"/>
      <c r="F9" s="5"/>
      <c r="G9" s="5"/>
      <c r="H9" s="5"/>
    </row>
    <row r="10" spans="1:8" ht="23.25" customHeight="1">
      <c r="A10" s="5"/>
      <c r="B10" s="5"/>
      <c r="C10" s="5"/>
      <c r="D10" s="5"/>
      <c r="E10" s="8"/>
      <c r="F10" s="5"/>
      <c r="G10" s="5"/>
      <c r="H10" s="5"/>
    </row>
    <row r="11" spans="1:8" ht="23.25" customHeight="1">
      <c r="A11" s="5"/>
      <c r="B11" s="5"/>
      <c r="C11" s="5"/>
      <c r="D11" s="5"/>
      <c r="E11" s="8"/>
      <c r="F11" s="5"/>
      <c r="G11" s="5"/>
      <c r="H11" s="5"/>
    </row>
    <row r="12" spans="1:8" ht="23.25" customHeight="1">
      <c r="A12" s="5"/>
      <c r="B12" s="5"/>
      <c r="C12" s="5"/>
      <c r="D12" s="5"/>
      <c r="E12" s="8"/>
      <c r="F12" s="5"/>
      <c r="G12" s="5"/>
      <c r="H12" s="5"/>
    </row>
    <row r="13" spans="1:8" ht="23.25" customHeight="1">
      <c r="A13" s="5"/>
      <c r="B13" s="5"/>
      <c r="C13" s="5"/>
      <c r="D13" s="5"/>
      <c r="E13" s="8"/>
      <c r="F13" s="5"/>
      <c r="G13" s="5"/>
      <c r="H13" s="5"/>
    </row>
    <row r="14" spans="1:8" ht="23.25" customHeight="1">
      <c r="A14" s="5"/>
      <c r="B14" s="5"/>
      <c r="C14" s="5"/>
      <c r="D14" s="5"/>
      <c r="E14" s="8"/>
      <c r="F14" s="5"/>
      <c r="G14" s="5"/>
      <c r="H14" s="5"/>
    </row>
    <row r="15" spans="1:8" ht="23.25" customHeight="1">
      <c r="A15" s="5"/>
      <c r="B15" s="5"/>
      <c r="C15" s="5"/>
      <c r="D15" s="5"/>
      <c r="E15" s="8"/>
      <c r="F15" s="5"/>
      <c r="G15" s="5"/>
      <c r="H15" s="5"/>
    </row>
    <row r="16" spans="1:8" ht="23.25" customHeight="1">
      <c r="A16" s="5"/>
      <c r="B16" s="5"/>
      <c r="C16" s="5"/>
      <c r="D16" s="5"/>
      <c r="E16" s="8"/>
      <c r="F16" s="5"/>
      <c r="G16" s="5"/>
      <c r="H16" s="5"/>
    </row>
    <row r="17" spans="1:8" ht="23.25" customHeight="1">
      <c r="A17" s="95" t="s">
        <v>118</v>
      </c>
      <c r="B17" s="95"/>
      <c r="C17" s="39">
        <f>C5</f>
        <v>806.31</v>
      </c>
      <c r="D17" s="52">
        <f>D5</f>
        <v>806.31</v>
      </c>
      <c r="E17" s="52">
        <f>E5</f>
        <v>0</v>
      </c>
      <c r="F17" s="52">
        <f>F5</f>
        <v>0</v>
      </c>
      <c r="G17" s="5"/>
      <c r="H17" s="5"/>
    </row>
  </sheetData>
  <sheetProtection/>
  <mergeCells count="4">
    <mergeCell ref="A1:H1"/>
    <mergeCell ref="G2:H2"/>
    <mergeCell ref="A3:B3"/>
    <mergeCell ref="A17:B17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xbany</cp:lastModifiedBy>
  <dcterms:created xsi:type="dcterms:W3CDTF">2006-09-13T11:21:51Z</dcterms:created>
  <dcterms:modified xsi:type="dcterms:W3CDTF">2020-04-29T08:33:50Z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