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2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<sst xmlns="http://schemas.openxmlformats.org/spreadsheetml/2006/main" count="245" uniqueCount="150">
  <si>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</si>
  <si>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</si>
  <si>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</si>
  <si>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</si>
  <si>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</si>
  <si>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</si>
  <si>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</si>
  <si>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</si>
  <si>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</si>
  <si>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</si>
  <si>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</si>
  <si>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</si>
  <si>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</si>
  <si>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</si>
  <si>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</si>
  <si>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</si>
  <si>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</si>
  <si>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</si>
  <si>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</si>
  <si>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</si>
  <si>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</si>
  <si>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</si>
  <si>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</si>
  <si>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</si>
  <si>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</si>
  <si>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</si>
  <si>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</si>
  <si>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</si>
  <si>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</si>
  <si>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</si>
  <si>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</si>
  <si>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</si>
  <si>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</si>
  <si>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</si>
  <si>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</si>
  <si>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t>学前教育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</si>
  <si>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</si>
  <si>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</si>
  <si>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</si>
  <si>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</si>
  <si>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</si>
  <si>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</si>
  <si>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</si>
  <si>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</si>
  <si>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</si>
  <si>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</si>
  <si>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</si>
  <si>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</si>
  <si>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</si>
  <si>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</si>
  <si>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</si>
  <si>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</si>
  <si>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</si>
  <si>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</si>
  <si>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</si>
  <si>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</si>
  <si>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</si>
  <si>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</si>
  <si>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</si>
  <si>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</si>
  <si>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</si>
  <si>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</si>
  <si>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</si>
  <si>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</si>
  <si>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</si>
  <si>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</si>
  <si>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r>
      <t>3</t>
    </r>
    <r>
      <rPr>
        <sz val="18"/>
        <color indexed="8"/>
        <rFont val="宋体"/>
        <family val="0"/>
      </rPr>
      <t>02</t>
    </r>
  </si>
  <si>
    <t>商品服务支出</t>
  </si>
  <si>
    <t>机关商品服务支出</t>
  </si>
  <si>
    <t>05</t>
  </si>
  <si>
    <t>办公费</t>
  </si>
  <si>
    <t>印刷费</t>
  </si>
  <si>
    <t>邮电费</t>
  </si>
  <si>
    <t>取暖费</t>
  </si>
  <si>
    <t>差旅费</t>
  </si>
  <si>
    <t>维修(护)费</t>
  </si>
  <si>
    <t>劳务费</t>
  </si>
  <si>
    <t>培训费</t>
  </si>
  <si>
    <t>专用材料费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</si>
  <si>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</si>
  <si>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</si>
  <si>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</si>
  <si>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</si>
  <si>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</si>
  <si>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</si>
  <si>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助学金（营养）</t>
  </si>
  <si>
    <t>助学金（三包）</t>
  </si>
  <si>
    <t>生活补助</t>
  </si>
  <si>
    <t>其他对个人和家庭补助</t>
  </si>
  <si>
    <t>思想政治工作经费</t>
  </si>
  <si>
    <t>基层党组织活动经费</t>
  </si>
  <si>
    <t>一般公共预算“三公”经费支出表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</si>
  <si>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</si>
  <si>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</si>
  <si>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</si>
  <si>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</si>
  <si>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</si>
  <si>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</si>
  <si>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</si>
  <si>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</si>
  <si>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</si>
  <si>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</si>
  <si>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</si>
  <si>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</si>
  <si>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</si>
  <si>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</si>
  <si>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</si>
  <si>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</si>
  <si>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</si>
  <si>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</si>
  <si>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</si>
  <si>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</si>
  <si>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</si>
  <si>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</si>
  <si>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</si>
  <si>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</si>
  <si>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</si>
  <si>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</si>
  <si>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</si>
  <si>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</si>
  <si>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</si>
  <si>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</si>
  <si>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</si>
  <si>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</si>
  <si>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</si>
  <si>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</si>
  <si>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</si>
  <si>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</si>
  <si>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</si>
  <si>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</si>
  <si>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</si>
  <si>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</si>
  <si>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</si>
  <si>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</si>
  <si>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</si>
  <si>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</si>
  <si>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</si>
  <si>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</si>
  <si>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</si>
  <si>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</si>
  <si>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2020年预算数</t>
  </si>
  <si>
    <t>2020年帮辛乡小学年初预算</t>
  </si>
  <si>
    <t xml:space="preserve"> 2019年预算数</t>
  </si>
  <si>
    <t xml:space="preserve"> 2019年预算执行数</t>
  </si>
  <si>
    <t xml:space="preserve"> 2020年预算数</t>
  </si>
  <si>
    <t>14</t>
  </si>
  <si>
    <t>取暖费，防寒装备费，煤油补贴</t>
  </si>
  <si>
    <t>04</t>
  </si>
  <si>
    <t>寄宿学生交通补助</t>
  </si>
  <si>
    <t>体育教师运动装备费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</si>
</sst>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7" fillId="32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40" applyFont="1" applyFill="1" applyBorder="1" applyAlignment="1">
      <alignment horizontal="center" vertical="center" wrapText="1"/>
      <protection/>
    </xf>
    <xf numFmtId="0" fontId="54" fillId="0" borderId="10" xfId="4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vertical="center"/>
    </xf>
    <xf numFmtId="0" fontId="54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40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1" sqref="F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0" t="s">
        <v>0</v>
      </c>
      <c r="B1" s="60"/>
      <c r="C1" s="60"/>
      <c r="D1" s="60"/>
      <c r="E1" s="60"/>
      <c r="F1" s="60"/>
    </row>
    <row r="2" spans="1:6" ht="18.75">
      <c r="A2" s="61" t="s">
        <v>1</v>
      </c>
      <c r="B2" s="62"/>
      <c r="C2" s="48"/>
      <c r="D2" s="48"/>
      <c r="E2" s="63" t="s">
        <v>2</v>
      </c>
      <c r="F2" s="63"/>
    </row>
    <row r="3" spans="1:6" ht="29.25" customHeight="1">
      <c r="A3" s="64" t="s">
        <v>3</v>
      </c>
      <c r="B3" s="65"/>
      <c r="C3" s="64" t="s">
        <v>4</v>
      </c>
      <c r="D3" s="66"/>
      <c r="E3" s="66"/>
      <c r="F3" s="65"/>
    </row>
    <row r="4" spans="1:6" ht="24.75" customHeight="1">
      <c r="A4" s="14" t="s">
        <v>5</v>
      </c>
      <c r="B4" s="14" t="s">
        <v>6</v>
      </c>
      <c r="C4" s="14" t="s">
        <v>5</v>
      </c>
      <c r="D4" s="14" t="s">
        <v>7</v>
      </c>
      <c r="E4" s="49" t="s">
        <v>8</v>
      </c>
      <c r="F4" s="49" t="s">
        <v>9</v>
      </c>
    </row>
    <row r="5" spans="1:6" ht="33.75" customHeight="1">
      <c r="A5" s="15" t="s">
        <v>10</v>
      </c>
      <c r="B5" s="4">
        <f>B6</f>
        <v>701.5</v>
      </c>
      <c r="C5" s="4" t="s">
        <v>11</v>
      </c>
      <c r="D5" s="4">
        <f>D8</f>
        <v>793.54</v>
      </c>
      <c r="E5" s="4">
        <f>E8</f>
        <v>793.54</v>
      </c>
      <c r="F5" s="4"/>
    </row>
    <row r="6" spans="1:6" ht="33.75" customHeight="1">
      <c r="A6" s="50" t="s">
        <v>12</v>
      </c>
      <c r="B6" s="4">
        <v>701.5</v>
      </c>
      <c r="C6" s="50" t="s">
        <v>13</v>
      </c>
      <c r="F6" s="4"/>
    </row>
    <row r="7" spans="1:6" ht="33.75" customHeight="1">
      <c r="A7" s="50" t="s">
        <v>14</v>
      </c>
      <c r="B7" s="51"/>
      <c r="C7" s="50" t="s">
        <v>15</v>
      </c>
      <c r="D7" s="4"/>
      <c r="E7" s="4"/>
      <c r="F7" s="4"/>
    </row>
    <row r="8" spans="1:6" ht="33.75" customHeight="1">
      <c r="A8" s="50"/>
      <c r="B8" s="51"/>
      <c r="C8" s="50" t="s">
        <v>16</v>
      </c>
      <c r="D8" s="4">
        <v>793.54</v>
      </c>
      <c r="E8" s="4">
        <v>793.54</v>
      </c>
      <c r="F8" s="4"/>
    </row>
    <row r="9" spans="1:6" ht="33.75" customHeight="1">
      <c r="A9" s="50" t="s">
        <v>17</v>
      </c>
      <c r="B9" s="51">
        <f>B10</f>
        <v>92.04</v>
      </c>
      <c r="C9" s="50" t="s">
        <v>18</v>
      </c>
      <c r="D9" s="4"/>
      <c r="E9" s="4"/>
      <c r="F9" s="4"/>
    </row>
    <row r="10" spans="1:6" ht="33.75" customHeight="1">
      <c r="A10" s="50" t="s">
        <v>12</v>
      </c>
      <c r="B10" s="51">
        <v>92.04</v>
      </c>
      <c r="C10" s="50" t="s">
        <v>19</v>
      </c>
      <c r="D10" s="4"/>
      <c r="E10" s="4"/>
      <c r="F10" s="4"/>
    </row>
    <row r="11" spans="1:6" ht="33.75" customHeight="1">
      <c r="A11" s="50" t="s">
        <v>14</v>
      </c>
      <c r="B11" s="51"/>
      <c r="C11" s="50" t="s">
        <v>19</v>
      </c>
      <c r="D11" s="4"/>
      <c r="E11" s="4"/>
      <c r="F11" s="4"/>
    </row>
    <row r="12" spans="1:6" ht="33.75" customHeight="1">
      <c r="A12" s="51"/>
      <c r="B12" s="51"/>
      <c r="C12" s="50"/>
      <c r="D12" s="4"/>
      <c r="E12" s="4"/>
      <c r="F12" s="4"/>
    </row>
    <row r="13" spans="1:6" ht="33.75" customHeight="1">
      <c r="A13" s="51"/>
      <c r="B13" s="51"/>
      <c r="C13" s="50" t="s">
        <v>20</v>
      </c>
      <c r="D13" s="4"/>
      <c r="E13" s="4"/>
      <c r="F13" s="4"/>
    </row>
    <row r="14" spans="1:6" ht="33.75" customHeight="1">
      <c r="A14" s="51"/>
      <c r="B14" s="51"/>
      <c r="C14" s="51"/>
      <c r="D14" s="4"/>
      <c r="E14" s="4"/>
      <c r="F14" s="4"/>
    </row>
    <row r="15" spans="1:6" ht="33.75" customHeight="1">
      <c r="A15" s="51" t="s">
        <v>21</v>
      </c>
      <c r="B15" s="4">
        <f>B9+B5</f>
        <v>793.54</v>
      </c>
      <c r="C15" s="51" t="s">
        <v>22</v>
      </c>
      <c r="D15" s="4">
        <f>D5</f>
        <v>793.54</v>
      </c>
      <c r="E15" s="4">
        <f>E5</f>
        <v>793.54</v>
      </c>
      <c r="F15" s="4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0" sqref="F10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6"/>
      <c r="B1" s="3"/>
      <c r="C1" s="1" t="s">
        <v>23</v>
      </c>
      <c r="D1" s="3"/>
      <c r="E1" s="3"/>
      <c r="F1" s="3"/>
    </row>
    <row r="2" spans="1:6" ht="16.5" customHeight="1">
      <c r="A2" s="67" t="s">
        <v>24</v>
      </c>
      <c r="B2" s="68"/>
      <c r="C2" s="68"/>
      <c r="D2" s="68"/>
      <c r="E2" s="68"/>
      <c r="F2" s="68"/>
    </row>
    <row r="3" spans="1:6" ht="45" customHeight="1">
      <c r="A3" s="69" t="s">
        <v>25</v>
      </c>
      <c r="B3" s="69"/>
      <c r="C3" s="69" t="s">
        <v>140</v>
      </c>
      <c r="D3" s="69"/>
      <c r="E3" s="69"/>
      <c r="F3" s="69" t="s">
        <v>26</v>
      </c>
    </row>
    <row r="4" spans="1:6" ht="45" customHeight="1">
      <c r="A4" s="4" t="s">
        <v>27</v>
      </c>
      <c r="B4" s="4" t="s">
        <v>28</v>
      </c>
      <c r="C4" s="4" t="s">
        <v>29</v>
      </c>
      <c r="D4" s="4" t="s">
        <v>30</v>
      </c>
      <c r="E4" s="4" t="s">
        <v>31</v>
      </c>
      <c r="F4" s="69"/>
    </row>
    <row r="5" spans="1:6" ht="45" customHeight="1">
      <c r="A5" s="4">
        <v>205</v>
      </c>
      <c r="B5" s="4" t="s">
        <v>32</v>
      </c>
      <c r="C5" s="4">
        <f>C6</f>
        <v>701.5</v>
      </c>
      <c r="D5" s="4">
        <f>D6</f>
        <v>701.5</v>
      </c>
      <c r="E5" s="47">
        <v>0</v>
      </c>
      <c r="F5" s="4"/>
    </row>
    <row r="6" spans="1:6" ht="45" customHeight="1">
      <c r="A6" s="4">
        <v>20502</v>
      </c>
      <c r="B6" s="4" t="s">
        <v>33</v>
      </c>
      <c r="C6" s="4">
        <f>C7+C8</f>
        <v>701.5</v>
      </c>
      <c r="D6" s="4">
        <f>D7+D8</f>
        <v>701.5</v>
      </c>
      <c r="E6" s="47">
        <v>0</v>
      </c>
      <c r="F6" s="4"/>
    </row>
    <row r="7" spans="1:6" ht="45" customHeight="1">
      <c r="A7" s="4">
        <v>2050202</v>
      </c>
      <c r="B7" s="4" t="s">
        <v>34</v>
      </c>
      <c r="C7" s="4">
        <v>539.07</v>
      </c>
      <c r="D7" s="4">
        <v>539.07</v>
      </c>
      <c r="E7" s="47">
        <v>0</v>
      </c>
      <c r="F7" s="4"/>
    </row>
    <row r="8" spans="1:6" ht="45" customHeight="1">
      <c r="A8" s="4">
        <v>2050201</v>
      </c>
      <c r="B8" s="4" t="s">
        <v>35</v>
      </c>
      <c r="C8" s="4">
        <f>D8+E8</f>
        <v>162.43</v>
      </c>
      <c r="D8" s="4">
        <v>162.43</v>
      </c>
      <c r="E8" s="4"/>
      <c r="F8" s="4"/>
    </row>
    <row r="9" spans="1:6" ht="45" customHeight="1">
      <c r="A9" s="4" t="s">
        <v>19</v>
      </c>
      <c r="B9" s="4" t="s">
        <v>19</v>
      </c>
      <c r="C9" s="4"/>
      <c r="D9" s="4"/>
      <c r="E9" s="4"/>
      <c r="F9" s="4"/>
    </row>
    <row r="10" spans="1:6" ht="45" customHeight="1">
      <c r="A10" s="4" t="s">
        <v>19</v>
      </c>
      <c r="B10" s="4" t="s">
        <v>19</v>
      </c>
      <c r="C10" s="4"/>
      <c r="D10" s="4"/>
      <c r="E10" s="4"/>
      <c r="F10" s="4"/>
    </row>
    <row r="11" spans="1:6" ht="45" customHeight="1">
      <c r="A11" s="4" t="s">
        <v>7</v>
      </c>
      <c r="B11" s="4" t="s">
        <v>19</v>
      </c>
      <c r="C11" s="4">
        <f>C5</f>
        <v>701.5</v>
      </c>
      <c r="D11" s="4">
        <f>D5</f>
        <v>701.5</v>
      </c>
      <c r="E11" s="47">
        <v>0</v>
      </c>
      <c r="F11" s="4"/>
    </row>
    <row r="12" spans="1:6" ht="13.5">
      <c r="A12" s="70" t="s">
        <v>36</v>
      </c>
      <c r="B12" s="71"/>
      <c r="C12" s="71"/>
      <c r="D12" s="71"/>
      <c r="E12" s="71"/>
      <c r="F12" s="71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="70" zoomScaleNormal="70" zoomScalePageLayoutView="0" workbookViewId="0" topLeftCell="A1">
      <selection activeCell="Q48" sqref="Q48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1" width="9.8515625" style="22" customWidth="1"/>
    <col min="12" max="16384" width="9.00390625" style="22" customWidth="1"/>
  </cols>
  <sheetData>
    <row r="1" spans="1:10" ht="42.75" customHeight="1">
      <c r="A1" s="72" t="s">
        <v>141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1" customHeight="1">
      <c r="A2" s="73" t="s">
        <v>30</v>
      </c>
      <c r="B2" s="73"/>
      <c r="C2" s="73"/>
      <c r="D2" s="73"/>
      <c r="E2" s="73"/>
      <c r="F2" s="73"/>
      <c r="G2" s="73"/>
      <c r="H2" s="74" t="s">
        <v>2</v>
      </c>
      <c r="I2" s="74"/>
      <c r="J2" s="74"/>
    </row>
    <row r="3" spans="1:10" ht="33" customHeight="1">
      <c r="A3" s="75" t="s">
        <v>37</v>
      </c>
      <c r="B3" s="75"/>
      <c r="C3" s="75"/>
      <c r="D3" s="75"/>
      <c r="E3" s="75" t="s">
        <v>38</v>
      </c>
      <c r="F3" s="75"/>
      <c r="G3" s="75"/>
      <c r="H3" s="75"/>
      <c r="I3" s="75"/>
      <c r="J3" s="75" t="s">
        <v>26</v>
      </c>
    </row>
    <row r="4" spans="1:10" ht="30.75" customHeight="1">
      <c r="A4" s="75" t="s">
        <v>27</v>
      </c>
      <c r="B4" s="75"/>
      <c r="C4" s="75" t="s">
        <v>28</v>
      </c>
      <c r="D4" s="75" t="s">
        <v>7</v>
      </c>
      <c r="E4" s="75" t="s">
        <v>27</v>
      </c>
      <c r="F4" s="75"/>
      <c r="G4" s="75" t="s">
        <v>28</v>
      </c>
      <c r="H4" s="75" t="s">
        <v>39</v>
      </c>
      <c r="I4" s="75" t="s">
        <v>40</v>
      </c>
      <c r="J4" s="75"/>
    </row>
    <row r="5" spans="1:10" ht="30.75" customHeight="1">
      <c r="A5" s="25" t="s">
        <v>41</v>
      </c>
      <c r="B5" s="24" t="s">
        <v>42</v>
      </c>
      <c r="C5" s="75"/>
      <c r="D5" s="75"/>
      <c r="E5" s="24" t="s">
        <v>41</v>
      </c>
      <c r="F5" s="24" t="s">
        <v>42</v>
      </c>
      <c r="G5" s="75"/>
      <c r="H5" s="75"/>
      <c r="I5" s="75"/>
      <c r="J5" s="24"/>
    </row>
    <row r="6" spans="1:10" ht="45.75" customHeight="1">
      <c r="A6" s="26">
        <v>501</v>
      </c>
      <c r="B6" s="27"/>
      <c r="C6" s="28" t="s">
        <v>43</v>
      </c>
      <c r="D6" s="23">
        <f>SUM(D7:D18)</f>
        <v>529.6099999999999</v>
      </c>
      <c r="E6" s="28">
        <v>301</v>
      </c>
      <c r="F6" s="28"/>
      <c r="G6" s="28" t="s">
        <v>44</v>
      </c>
      <c r="H6" s="23">
        <f>SUM(H7:H18)</f>
        <v>529.61</v>
      </c>
      <c r="I6" s="28"/>
      <c r="J6" s="45"/>
    </row>
    <row r="7" spans="1:10" ht="45.75" customHeight="1">
      <c r="A7" s="77"/>
      <c r="B7" s="80" t="s">
        <v>45</v>
      </c>
      <c r="C7" s="84" t="s">
        <v>46</v>
      </c>
      <c r="D7" s="84">
        <f>SUM(H7:H9)</f>
        <v>387.8</v>
      </c>
      <c r="E7" s="84"/>
      <c r="F7" s="29" t="s">
        <v>45</v>
      </c>
      <c r="G7" s="28" t="s">
        <v>47</v>
      </c>
      <c r="H7" s="30">
        <f>139.79</f>
        <v>139.79</v>
      </c>
      <c r="I7" s="28"/>
      <c r="J7" s="45"/>
    </row>
    <row r="8" spans="1:10" ht="45.75" customHeight="1">
      <c r="A8" s="78"/>
      <c r="B8" s="81"/>
      <c r="C8" s="85"/>
      <c r="D8" s="85"/>
      <c r="E8" s="85"/>
      <c r="F8" s="29" t="s">
        <v>48</v>
      </c>
      <c r="G8" s="28" t="s">
        <v>49</v>
      </c>
      <c r="H8" s="30">
        <f>209.68+7.3+0.38+1.15+0.38</f>
        <v>218.89000000000001</v>
      </c>
      <c r="I8" s="28"/>
      <c r="J8" s="45"/>
    </row>
    <row r="9" spans="1:10" ht="45.75" customHeight="1">
      <c r="A9" s="78"/>
      <c r="B9" s="81"/>
      <c r="C9" s="85"/>
      <c r="D9" s="85"/>
      <c r="E9" s="85"/>
      <c r="F9" s="29" t="s">
        <v>50</v>
      </c>
      <c r="G9" s="28" t="s">
        <v>51</v>
      </c>
      <c r="H9" s="30">
        <f>23.06+1.21+3.64+1.21</f>
        <v>29.12</v>
      </c>
      <c r="I9" s="28"/>
      <c r="J9" s="45"/>
    </row>
    <row r="10" spans="1:10" ht="45.75" customHeight="1">
      <c r="A10" s="77"/>
      <c r="B10" s="82" t="s">
        <v>48</v>
      </c>
      <c r="C10" s="76" t="s">
        <v>52</v>
      </c>
      <c r="D10" s="76">
        <f>SUM(H10:H13)</f>
        <v>98.48999999999998</v>
      </c>
      <c r="E10" s="76"/>
      <c r="F10" s="29" t="s">
        <v>53</v>
      </c>
      <c r="G10" s="28" t="s">
        <v>54</v>
      </c>
      <c r="H10" s="30">
        <f>49.12+2.59+7.76+2.59</f>
        <v>62.05999999999999</v>
      </c>
      <c r="I10" s="28"/>
      <c r="J10" s="45"/>
    </row>
    <row r="11" spans="1:10" ht="45.75" customHeight="1">
      <c r="A11" s="78"/>
      <c r="B11" s="82"/>
      <c r="C11" s="76"/>
      <c r="D11" s="76"/>
      <c r="E11" s="76"/>
      <c r="F11" s="29" t="s">
        <v>55</v>
      </c>
      <c r="G11" s="28" t="s">
        <v>56</v>
      </c>
      <c r="H11" s="30">
        <f>24.56+1.29+3.88+1.29</f>
        <v>31.019999999999996</v>
      </c>
      <c r="I11" s="28"/>
      <c r="J11" s="45"/>
    </row>
    <row r="12" spans="1:10" ht="45.75" customHeight="1">
      <c r="A12" s="78"/>
      <c r="B12" s="82"/>
      <c r="C12" s="76"/>
      <c r="D12" s="76"/>
      <c r="E12" s="76"/>
      <c r="F12" s="29" t="s">
        <v>57</v>
      </c>
      <c r="G12" s="28" t="s">
        <v>58</v>
      </c>
      <c r="H12" s="23"/>
      <c r="I12" s="28"/>
      <c r="J12" s="45"/>
    </row>
    <row r="13" spans="1:10" ht="45.75" customHeight="1">
      <c r="A13" s="78"/>
      <c r="B13" s="82"/>
      <c r="C13" s="76"/>
      <c r="D13" s="76"/>
      <c r="E13" s="76"/>
      <c r="F13" s="29" t="s">
        <v>59</v>
      </c>
      <c r="G13" s="28" t="s">
        <v>60</v>
      </c>
      <c r="H13" s="30">
        <f>2.15+0.61+1.53+0.11+0.03+0.08+0.34+0.1+0.24+0.11+0.03+0.08</f>
        <v>5.410000000000001</v>
      </c>
      <c r="I13" s="28"/>
      <c r="J13" s="45"/>
    </row>
    <row r="14" spans="1:10" ht="45.75" customHeight="1">
      <c r="A14" s="34"/>
      <c r="B14" s="29" t="s">
        <v>50</v>
      </c>
      <c r="C14" s="28" t="s">
        <v>61</v>
      </c>
      <c r="D14" s="28">
        <f>H14</f>
        <v>15.84</v>
      </c>
      <c r="E14" s="28"/>
      <c r="F14" s="29">
        <v>13</v>
      </c>
      <c r="G14" s="28" t="s">
        <v>61</v>
      </c>
      <c r="H14" s="30">
        <f>12.54+0.66+1.98+0.66</f>
        <v>15.84</v>
      </c>
      <c r="I14" s="28"/>
      <c r="J14" s="45"/>
    </row>
    <row r="15" spans="1:10" ht="45.75" customHeight="1">
      <c r="A15" s="54"/>
      <c r="B15" s="52" t="s">
        <v>147</v>
      </c>
      <c r="C15" s="57" t="s">
        <v>146</v>
      </c>
      <c r="D15" s="53">
        <v>8.07</v>
      </c>
      <c r="E15" s="53"/>
      <c r="F15" s="29" t="s">
        <v>145</v>
      </c>
      <c r="G15" s="55" t="s">
        <v>146</v>
      </c>
      <c r="H15" s="30">
        <f>6.38+0.34+1.01+0.34</f>
        <v>8.07</v>
      </c>
      <c r="I15" s="28"/>
      <c r="J15" s="45"/>
    </row>
    <row r="16" spans="1:10" ht="45.75" customHeight="1">
      <c r="A16" s="77"/>
      <c r="B16" s="80" t="s">
        <v>62</v>
      </c>
      <c r="C16" s="86" t="s">
        <v>63</v>
      </c>
      <c r="D16" s="84">
        <f>SUM(H16:H18)</f>
        <v>19.409999999999997</v>
      </c>
      <c r="E16" s="84"/>
      <c r="F16" s="29" t="s">
        <v>62</v>
      </c>
      <c r="G16" s="28" t="s">
        <v>64</v>
      </c>
      <c r="H16" s="30">
        <f>15.35+0.81+2.42+0.81</f>
        <v>19.389999999999997</v>
      </c>
      <c r="I16" s="28"/>
      <c r="J16" s="45"/>
    </row>
    <row r="17" spans="1:10" ht="45.75" customHeight="1">
      <c r="A17" s="78"/>
      <c r="B17" s="81"/>
      <c r="C17" s="87"/>
      <c r="D17" s="85"/>
      <c r="E17" s="85"/>
      <c r="F17" s="28">
        <v>99</v>
      </c>
      <c r="G17" s="23" t="s">
        <v>65</v>
      </c>
      <c r="H17" s="23"/>
      <c r="I17" s="28"/>
      <c r="J17" s="45"/>
    </row>
    <row r="18" spans="1:10" ht="45.75" customHeight="1">
      <c r="A18" s="79"/>
      <c r="B18" s="83"/>
      <c r="C18" s="88"/>
      <c r="D18" s="89"/>
      <c r="E18" s="89"/>
      <c r="F18" s="28">
        <v>99</v>
      </c>
      <c r="G18" s="28" t="s">
        <v>63</v>
      </c>
      <c r="H18" s="40">
        <f>0.02</f>
        <v>0.02</v>
      </c>
      <c r="I18" s="28"/>
      <c r="J18" s="45"/>
    </row>
    <row r="19" spans="1:10" ht="45.75" customHeight="1">
      <c r="A19" s="31" t="s">
        <v>66</v>
      </c>
      <c r="B19" s="32"/>
      <c r="C19" s="35" t="s">
        <v>67</v>
      </c>
      <c r="D19" s="33">
        <f>H19+I19</f>
        <v>38.41000000000001</v>
      </c>
      <c r="E19" s="33">
        <v>302</v>
      </c>
      <c r="F19" s="28"/>
      <c r="G19" s="41" t="s">
        <v>68</v>
      </c>
      <c r="H19" s="23">
        <f>SUM(H20:H36)</f>
        <v>0</v>
      </c>
      <c r="I19" s="23">
        <f>SUM(I20:I36)</f>
        <v>38.41000000000001</v>
      </c>
      <c r="J19" s="45"/>
    </row>
    <row r="20" spans="1:10" ht="45.75" customHeight="1">
      <c r="A20" s="78"/>
      <c r="B20" s="81" t="s">
        <v>69</v>
      </c>
      <c r="C20" s="87" t="s">
        <v>67</v>
      </c>
      <c r="D20" s="85"/>
      <c r="E20" s="85"/>
      <c r="F20" s="28">
        <v>1</v>
      </c>
      <c r="G20" s="28" t="s">
        <v>70</v>
      </c>
      <c r="H20" s="23"/>
      <c r="I20" s="40">
        <v>6.2</v>
      </c>
      <c r="J20" s="45"/>
    </row>
    <row r="21" spans="1:10" ht="45.75" customHeight="1">
      <c r="A21" s="78"/>
      <c r="B21" s="81"/>
      <c r="C21" s="87"/>
      <c r="D21" s="85"/>
      <c r="E21" s="85"/>
      <c r="F21" s="28">
        <v>2</v>
      </c>
      <c r="G21" s="28" t="s">
        <v>71</v>
      </c>
      <c r="H21" s="23"/>
      <c r="I21" s="40">
        <v>2.12</v>
      </c>
      <c r="J21" s="45"/>
    </row>
    <row r="22" spans="1:10" ht="45.75" customHeight="1">
      <c r="A22" s="78"/>
      <c r="B22" s="81"/>
      <c r="C22" s="87"/>
      <c r="D22" s="85"/>
      <c r="E22" s="85"/>
      <c r="F22" s="28">
        <v>7</v>
      </c>
      <c r="G22" s="28" t="s">
        <v>72</v>
      </c>
      <c r="H22" s="23"/>
      <c r="I22" s="40">
        <v>0.54</v>
      </c>
      <c r="J22" s="45"/>
    </row>
    <row r="23" spans="1:10" ht="45.75" customHeight="1">
      <c r="A23" s="78"/>
      <c r="B23" s="81"/>
      <c r="C23" s="87"/>
      <c r="D23" s="85"/>
      <c r="E23" s="85"/>
      <c r="F23" s="28">
        <v>8</v>
      </c>
      <c r="G23" s="28" t="s">
        <v>73</v>
      </c>
      <c r="H23" s="40"/>
      <c r="I23" s="40"/>
      <c r="J23" s="45"/>
    </row>
    <row r="24" spans="1:10" ht="45.75" customHeight="1">
      <c r="A24" s="78"/>
      <c r="B24" s="81"/>
      <c r="C24" s="87"/>
      <c r="D24" s="85"/>
      <c r="E24" s="85"/>
      <c r="F24" s="28">
        <v>11</v>
      </c>
      <c r="G24" s="28" t="s">
        <v>74</v>
      </c>
      <c r="H24" s="23"/>
      <c r="I24" s="40">
        <v>5.21</v>
      </c>
      <c r="J24" s="45"/>
    </row>
    <row r="25" spans="1:10" ht="45.75" customHeight="1">
      <c r="A25" s="78"/>
      <c r="B25" s="81"/>
      <c r="C25" s="87"/>
      <c r="D25" s="85"/>
      <c r="E25" s="85"/>
      <c r="F25" s="28">
        <v>13</v>
      </c>
      <c r="G25" s="28" t="s">
        <v>75</v>
      </c>
      <c r="H25" s="23"/>
      <c r="I25" s="40">
        <v>6.75</v>
      </c>
      <c r="J25" s="45"/>
    </row>
    <row r="26" spans="1:11" ht="45.75" customHeight="1">
      <c r="A26" s="78"/>
      <c r="B26" s="81"/>
      <c r="C26" s="87"/>
      <c r="D26" s="85"/>
      <c r="E26" s="85"/>
      <c r="F26" s="28">
        <v>15</v>
      </c>
      <c r="G26" s="28" t="s">
        <v>76</v>
      </c>
      <c r="H26" s="23"/>
      <c r="I26" s="40">
        <v>3.24</v>
      </c>
      <c r="J26" s="45"/>
      <c r="K26" s="18"/>
    </row>
    <row r="27" spans="1:10" ht="45.75" customHeight="1">
      <c r="A27" s="78"/>
      <c r="B27" s="81"/>
      <c r="C27" s="87"/>
      <c r="D27" s="85"/>
      <c r="E27" s="85"/>
      <c r="F27" s="28">
        <v>16</v>
      </c>
      <c r="G27" s="28" t="s">
        <v>77</v>
      </c>
      <c r="H27" s="23"/>
      <c r="I27" s="40">
        <v>5.21</v>
      </c>
      <c r="J27" s="45"/>
    </row>
    <row r="28" spans="1:10" ht="45.75" customHeight="1">
      <c r="A28" s="78"/>
      <c r="B28" s="81"/>
      <c r="C28" s="87"/>
      <c r="D28" s="85"/>
      <c r="E28" s="85"/>
      <c r="F28" s="42">
        <v>18</v>
      </c>
      <c r="G28" s="42" t="s">
        <v>78</v>
      </c>
      <c r="H28" s="40"/>
      <c r="I28" s="40"/>
      <c r="J28" s="45"/>
    </row>
    <row r="29" spans="1:10" ht="45.75" customHeight="1">
      <c r="A29" s="78"/>
      <c r="B29" s="81"/>
      <c r="C29" s="87"/>
      <c r="D29" s="85"/>
      <c r="E29" s="85"/>
      <c r="F29" s="28">
        <v>28</v>
      </c>
      <c r="G29" s="28" t="s">
        <v>79</v>
      </c>
      <c r="H29" s="40"/>
      <c r="I29" s="23">
        <f>4.54+0.24+0.72+0.24</f>
        <v>5.74</v>
      </c>
      <c r="J29" s="45"/>
    </row>
    <row r="30" spans="1:10" ht="45.75" customHeight="1">
      <c r="A30" s="78"/>
      <c r="B30" s="81"/>
      <c r="C30" s="87"/>
      <c r="D30" s="85"/>
      <c r="E30" s="85"/>
      <c r="F30" s="28">
        <v>29</v>
      </c>
      <c r="G30" s="23" t="s">
        <v>80</v>
      </c>
      <c r="H30" s="40"/>
      <c r="I30" s="23">
        <f>0.11+0.03+0.01</f>
        <v>0.15000000000000002</v>
      </c>
      <c r="J30" s="45"/>
    </row>
    <row r="31" spans="1:10" ht="45.75" customHeight="1">
      <c r="A31" s="78"/>
      <c r="B31" s="81"/>
      <c r="C31" s="87"/>
      <c r="D31" s="85"/>
      <c r="E31" s="85"/>
      <c r="F31" s="28">
        <v>31</v>
      </c>
      <c r="G31" s="28" t="s">
        <v>81</v>
      </c>
      <c r="H31" s="23"/>
      <c r="I31" s="23"/>
      <c r="J31" s="45"/>
    </row>
    <row r="32" spans="1:10" s="56" customFormat="1" ht="45.75" customHeight="1">
      <c r="A32" s="78"/>
      <c r="B32" s="81"/>
      <c r="C32" s="87"/>
      <c r="D32" s="85"/>
      <c r="E32" s="85"/>
      <c r="F32" s="58">
        <v>32</v>
      </c>
      <c r="G32" s="58" t="s">
        <v>89</v>
      </c>
      <c r="H32" s="23"/>
      <c r="I32" s="23">
        <f>0.95+0.05+0.15+0.05</f>
        <v>1.2</v>
      </c>
      <c r="J32" s="45"/>
    </row>
    <row r="33" spans="1:10" s="56" customFormat="1" ht="45.75" customHeight="1">
      <c r="A33" s="78"/>
      <c r="B33" s="81"/>
      <c r="C33" s="87"/>
      <c r="D33" s="85"/>
      <c r="E33" s="85"/>
      <c r="F33" s="58">
        <v>33</v>
      </c>
      <c r="G33" s="59" t="s">
        <v>148</v>
      </c>
      <c r="H33" s="23"/>
      <c r="I33" s="23"/>
      <c r="J33" s="45"/>
    </row>
    <row r="34" spans="1:10" s="56" customFormat="1" ht="45.75" customHeight="1">
      <c r="A34" s="78"/>
      <c r="B34" s="81"/>
      <c r="C34" s="87"/>
      <c r="D34" s="85"/>
      <c r="E34" s="85"/>
      <c r="F34" s="58">
        <v>34</v>
      </c>
      <c r="G34" s="58" t="s">
        <v>149</v>
      </c>
      <c r="H34" s="23"/>
      <c r="I34" s="23">
        <f>0.6</f>
        <v>0.6</v>
      </c>
      <c r="J34" s="45"/>
    </row>
    <row r="35" spans="1:10" s="56" customFormat="1" ht="45.75" customHeight="1">
      <c r="A35" s="78"/>
      <c r="B35" s="81"/>
      <c r="C35" s="87"/>
      <c r="D35" s="85"/>
      <c r="E35" s="85"/>
      <c r="F35" s="58">
        <v>35</v>
      </c>
      <c r="G35" s="58" t="s">
        <v>90</v>
      </c>
      <c r="H35" s="23"/>
      <c r="I35" s="23">
        <f>1.45</f>
        <v>1.45</v>
      </c>
      <c r="J35" s="45"/>
    </row>
    <row r="36" spans="1:10" ht="45.75" customHeight="1">
      <c r="A36" s="79"/>
      <c r="B36" s="83"/>
      <c r="C36" s="88"/>
      <c r="D36" s="89"/>
      <c r="E36" s="89"/>
      <c r="F36" s="28">
        <v>99</v>
      </c>
      <c r="G36" s="28" t="s">
        <v>82</v>
      </c>
      <c r="H36" s="23"/>
      <c r="I36" s="23"/>
      <c r="J36" s="45"/>
    </row>
    <row r="37" spans="1:10" ht="45.75" customHeight="1">
      <c r="A37" s="36" t="s">
        <v>83</v>
      </c>
      <c r="B37" s="37" t="s">
        <v>62</v>
      </c>
      <c r="C37" s="38" t="s">
        <v>84</v>
      </c>
      <c r="D37" s="39">
        <f>H37</f>
        <v>133.48</v>
      </c>
      <c r="E37" s="39">
        <v>509</v>
      </c>
      <c r="F37" s="28"/>
      <c r="G37" s="28" t="s">
        <v>84</v>
      </c>
      <c r="H37" s="23">
        <f>SUM(H38:H41)</f>
        <v>133.48</v>
      </c>
      <c r="I37" s="23"/>
      <c r="J37" s="45"/>
    </row>
    <row r="38" spans="1:10" ht="45.75" customHeight="1">
      <c r="A38" s="36"/>
      <c r="B38" s="37"/>
      <c r="C38" s="38"/>
      <c r="D38" s="39"/>
      <c r="E38" s="39"/>
      <c r="F38" s="28"/>
      <c r="G38" s="28" t="s">
        <v>85</v>
      </c>
      <c r="H38" s="40">
        <f>11.76</f>
        <v>11.76</v>
      </c>
      <c r="I38" s="23"/>
      <c r="J38" s="45"/>
    </row>
    <row r="39" spans="1:10" ht="45.75" customHeight="1">
      <c r="A39" s="36"/>
      <c r="B39" s="37"/>
      <c r="C39" s="38"/>
      <c r="D39" s="39"/>
      <c r="E39" s="39"/>
      <c r="F39" s="39"/>
      <c r="G39" s="28" t="s">
        <v>86</v>
      </c>
      <c r="H39" s="40">
        <f>58.15+9.1+14.63+9.49</f>
        <v>91.36999999999999</v>
      </c>
      <c r="I39" s="23"/>
      <c r="J39" s="45"/>
    </row>
    <row r="40" spans="1:10" ht="45.75" customHeight="1">
      <c r="A40" s="36"/>
      <c r="B40" s="37"/>
      <c r="C40" s="38"/>
      <c r="D40" s="39"/>
      <c r="E40" s="39"/>
      <c r="F40" s="39"/>
      <c r="G40" s="23" t="s">
        <v>87</v>
      </c>
      <c r="H40" s="40">
        <f>23+1.26+3.78+1.25</f>
        <v>29.290000000000003</v>
      </c>
      <c r="I40" s="23"/>
      <c r="J40" s="45"/>
    </row>
    <row r="41" spans="1:10" ht="45.75" customHeight="1">
      <c r="A41" s="36"/>
      <c r="B41" s="37"/>
      <c r="C41" s="38"/>
      <c r="D41" s="39"/>
      <c r="E41" s="39"/>
      <c r="F41" s="39"/>
      <c r="G41" s="43" t="s">
        <v>88</v>
      </c>
      <c r="H41" s="40">
        <f>0.67+0.1+0.19+0.1</f>
        <v>1.06</v>
      </c>
      <c r="I41" s="23"/>
      <c r="J41" s="45"/>
    </row>
    <row r="42" spans="1:10" ht="45.75" customHeight="1">
      <c r="A42" s="36"/>
      <c r="B42" s="37"/>
      <c r="C42" s="38" t="s">
        <v>31</v>
      </c>
      <c r="D42" s="39">
        <f>H42</f>
        <v>0</v>
      </c>
      <c r="E42" s="39"/>
      <c r="F42" s="39"/>
      <c r="G42" s="28" t="s">
        <v>31</v>
      </c>
      <c r="H42" s="40">
        <f>SUM(H43:H45)</f>
        <v>0</v>
      </c>
      <c r="I42" s="23"/>
      <c r="J42" s="45"/>
    </row>
    <row r="43" spans="1:10" ht="45.75" customHeight="1">
      <c r="A43" s="36"/>
      <c r="B43" s="37"/>
      <c r="C43" s="38"/>
      <c r="D43" s="39"/>
      <c r="E43" s="39"/>
      <c r="F43" s="39"/>
      <c r="G43" s="28"/>
      <c r="H43" s="40"/>
      <c r="I43" s="23"/>
      <c r="J43" s="45"/>
    </row>
    <row r="44" spans="1:10" ht="45.75" customHeight="1">
      <c r="A44" s="36"/>
      <c r="B44" s="37"/>
      <c r="C44" s="38"/>
      <c r="D44" s="39"/>
      <c r="E44" s="39"/>
      <c r="F44" s="39"/>
      <c r="G44" s="28"/>
      <c r="H44" s="40"/>
      <c r="I44" s="23"/>
      <c r="J44" s="45"/>
    </row>
    <row r="45" spans="1:10" ht="45.75" customHeight="1">
      <c r="A45" s="36"/>
      <c r="B45" s="37"/>
      <c r="C45" s="38"/>
      <c r="D45" s="39"/>
      <c r="E45" s="39"/>
      <c r="F45" s="39"/>
      <c r="G45" s="28"/>
      <c r="H45" s="40"/>
      <c r="I45" s="23"/>
      <c r="J45" s="45"/>
    </row>
    <row r="46" spans="1:10" ht="45.75" customHeight="1">
      <c r="A46" s="44"/>
      <c r="B46" s="76" t="s">
        <v>7</v>
      </c>
      <c r="C46" s="76"/>
      <c r="D46" s="28">
        <f>D42+D37+D19+D6</f>
        <v>701.4999999999999</v>
      </c>
      <c r="E46" s="28"/>
      <c r="F46" s="28"/>
      <c r="G46" s="44"/>
      <c r="H46" s="23">
        <f>H6+H19+H37+H42</f>
        <v>663.09</v>
      </c>
      <c r="I46" s="23">
        <f>I6+I19+I37+I42</f>
        <v>38.41000000000001</v>
      </c>
      <c r="J46" s="45"/>
    </row>
    <row r="47" ht="13.5">
      <c r="I47" s="18"/>
    </row>
    <row r="48" ht="13.5">
      <c r="I48" s="18"/>
    </row>
    <row r="49" ht="13.5">
      <c r="I49" s="18"/>
    </row>
    <row r="50" ht="13.5">
      <c r="I50" s="18"/>
    </row>
    <row r="51" ht="13.5">
      <c r="I51" s="18"/>
    </row>
    <row r="52" ht="13.5">
      <c r="I52" s="18"/>
    </row>
    <row r="53" ht="13.5">
      <c r="I53" s="18"/>
    </row>
    <row r="54" ht="13.5">
      <c r="I54" s="18"/>
    </row>
    <row r="55" ht="13.5">
      <c r="I55" s="18"/>
    </row>
    <row r="56" ht="13.5">
      <c r="I56" s="18"/>
    </row>
    <row r="57" ht="13.5">
      <c r="I57" s="18"/>
    </row>
    <row r="58" ht="13.5">
      <c r="I58" s="18"/>
    </row>
  </sheetData>
  <sheetProtection/>
  <mergeCells count="34">
    <mergeCell ref="E7:E9"/>
    <mergeCell ref="E10:E13"/>
    <mergeCell ref="E16:E18"/>
    <mergeCell ref="E20:E36"/>
    <mergeCell ref="G4:G5"/>
    <mergeCell ref="H4:H5"/>
    <mergeCell ref="C10:C13"/>
    <mergeCell ref="C16:C18"/>
    <mergeCell ref="C20:C36"/>
    <mergeCell ref="D4:D5"/>
    <mergeCell ref="D7:D9"/>
    <mergeCell ref="D10:D13"/>
    <mergeCell ref="D16:D18"/>
    <mergeCell ref="D20:D36"/>
    <mergeCell ref="B46:C46"/>
    <mergeCell ref="A7:A9"/>
    <mergeCell ref="A10:A13"/>
    <mergeCell ref="A16:A18"/>
    <mergeCell ref="A20:A36"/>
    <mergeCell ref="B7:B9"/>
    <mergeCell ref="B10:B13"/>
    <mergeCell ref="B16:B18"/>
    <mergeCell ref="B20:B36"/>
    <mergeCell ref="C7:C9"/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M3" sqref="M3:R3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0" t="s">
        <v>91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20.25" customHeight="1">
      <c r="A2" s="19"/>
      <c r="B2" s="20"/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68" t="s">
        <v>2</v>
      </c>
      <c r="R2" s="68"/>
    </row>
    <row r="3" spans="1:18" ht="48.75" customHeight="1">
      <c r="A3" s="91" t="s">
        <v>142</v>
      </c>
      <c r="B3" s="91"/>
      <c r="C3" s="91"/>
      <c r="D3" s="91"/>
      <c r="E3" s="91"/>
      <c r="F3" s="91"/>
      <c r="G3" s="91" t="s">
        <v>143</v>
      </c>
      <c r="H3" s="91"/>
      <c r="I3" s="91"/>
      <c r="J3" s="91"/>
      <c r="K3" s="91"/>
      <c r="L3" s="91"/>
      <c r="M3" s="91" t="s">
        <v>144</v>
      </c>
      <c r="N3" s="91"/>
      <c r="O3" s="91"/>
      <c r="P3" s="91"/>
      <c r="Q3" s="91"/>
      <c r="R3" s="91"/>
    </row>
    <row r="4" spans="1:18" ht="48.75" customHeight="1">
      <c r="A4" s="92" t="s">
        <v>7</v>
      </c>
      <c r="B4" s="69" t="s">
        <v>92</v>
      </c>
      <c r="C4" s="92" t="s">
        <v>93</v>
      </c>
      <c r="D4" s="92"/>
      <c r="E4" s="92"/>
      <c r="F4" s="69" t="s">
        <v>94</v>
      </c>
      <c r="G4" s="92" t="s">
        <v>7</v>
      </c>
      <c r="H4" s="69" t="s">
        <v>92</v>
      </c>
      <c r="I4" s="92" t="s">
        <v>93</v>
      </c>
      <c r="J4" s="92"/>
      <c r="K4" s="92"/>
      <c r="L4" s="69" t="s">
        <v>94</v>
      </c>
      <c r="M4" s="92" t="s">
        <v>7</v>
      </c>
      <c r="N4" s="69" t="s">
        <v>92</v>
      </c>
      <c r="O4" s="92" t="s">
        <v>93</v>
      </c>
      <c r="P4" s="92"/>
      <c r="Q4" s="92"/>
      <c r="R4" s="69" t="s">
        <v>94</v>
      </c>
    </row>
    <row r="5" spans="1:18" ht="52.5" customHeight="1">
      <c r="A5" s="92"/>
      <c r="B5" s="69"/>
      <c r="C5" s="4" t="s">
        <v>29</v>
      </c>
      <c r="D5" s="4" t="s">
        <v>95</v>
      </c>
      <c r="E5" s="4" t="s">
        <v>96</v>
      </c>
      <c r="F5" s="69"/>
      <c r="G5" s="92"/>
      <c r="H5" s="69"/>
      <c r="I5" s="4" t="s">
        <v>29</v>
      </c>
      <c r="J5" s="4" t="s">
        <v>95</v>
      </c>
      <c r="K5" s="4" t="s">
        <v>96</v>
      </c>
      <c r="L5" s="69"/>
      <c r="M5" s="92"/>
      <c r="N5" s="69"/>
      <c r="O5" s="4" t="s">
        <v>29</v>
      </c>
      <c r="P5" s="4" t="s">
        <v>95</v>
      </c>
      <c r="Q5" s="4" t="s">
        <v>96</v>
      </c>
      <c r="R5" s="69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4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43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9" ht="43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t="s">
        <v>97</v>
      </c>
    </row>
    <row r="11" spans="1:12" ht="18.75">
      <c r="A11" s="21" t="s">
        <v>98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3" t="s">
        <v>99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0" t="s">
        <v>100</v>
      </c>
      <c r="B1" s="90"/>
      <c r="C1" s="90"/>
      <c r="D1" s="90"/>
      <c r="E1" s="90"/>
      <c r="F1" s="90"/>
    </row>
    <row r="2" spans="1:6" ht="21" customHeight="1">
      <c r="A2" s="16" t="s">
        <v>101</v>
      </c>
      <c r="E2" s="68" t="s">
        <v>2</v>
      </c>
      <c r="F2" s="68"/>
    </row>
    <row r="3" spans="1:6" ht="40.5" customHeight="1">
      <c r="A3" s="95" t="s">
        <v>27</v>
      </c>
      <c r="B3" s="95" t="s">
        <v>102</v>
      </c>
      <c r="C3" s="95" t="s">
        <v>103</v>
      </c>
      <c r="D3" s="95" t="s">
        <v>104</v>
      </c>
      <c r="E3" s="95"/>
      <c r="F3" s="95"/>
    </row>
    <row r="4" spans="1:6" ht="31.5" customHeight="1">
      <c r="A4" s="95"/>
      <c r="B4" s="95"/>
      <c r="C4" s="95"/>
      <c r="D4" s="17" t="s">
        <v>7</v>
      </c>
      <c r="E4" s="17" t="s">
        <v>30</v>
      </c>
      <c r="F4" s="17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92" t="s">
        <v>7</v>
      </c>
      <c r="B20" s="92"/>
      <c r="C20" s="5"/>
      <c r="D20" s="5"/>
      <c r="E20" s="5"/>
      <c r="F20" s="5"/>
      <c r="G20" s="94" t="s">
        <v>105</v>
      </c>
      <c r="H20" s="94"/>
      <c r="I20" s="94"/>
      <c r="J20" s="94"/>
    </row>
    <row r="21" spans="1:6" ht="18.75">
      <c r="A21" s="93" t="s">
        <v>98</v>
      </c>
      <c r="B21" s="93"/>
      <c r="C21" s="93"/>
      <c r="D21" s="93"/>
      <c r="E21" s="93"/>
      <c r="F21" s="93"/>
    </row>
    <row r="22" spans="1:6" ht="18.75">
      <c r="A22" s="93" t="s">
        <v>106</v>
      </c>
      <c r="B22" s="93"/>
      <c r="C22" s="93"/>
      <c r="D22" s="93"/>
      <c r="E22" s="93"/>
      <c r="F22" s="93"/>
    </row>
  </sheetData>
  <sheetProtection/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4" sqref="D14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0" t="s">
        <v>107</v>
      </c>
      <c r="B1" s="90"/>
      <c r="C1" s="90"/>
      <c r="D1" s="90"/>
    </row>
    <row r="2" spans="1:4" ht="21" customHeight="1">
      <c r="A2" s="12"/>
      <c r="D2" s="13" t="s">
        <v>2</v>
      </c>
    </row>
    <row r="3" spans="1:4" ht="27.75" customHeight="1">
      <c r="A3" s="96" t="s">
        <v>3</v>
      </c>
      <c r="B3" s="96"/>
      <c r="C3" s="96" t="s">
        <v>4</v>
      </c>
      <c r="D3" s="96"/>
    </row>
    <row r="4" spans="1:4" ht="27.7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3" ht="27.75" customHeight="1">
      <c r="A5" s="15" t="s">
        <v>108</v>
      </c>
      <c r="B5" s="4">
        <v>701.5</v>
      </c>
      <c r="C5" s="15" t="s">
        <v>109</v>
      </c>
    </row>
    <row r="6" spans="1:4" ht="27.75" customHeight="1">
      <c r="A6" s="15" t="s">
        <v>110</v>
      </c>
      <c r="B6" s="4"/>
      <c r="C6" s="15" t="s">
        <v>111</v>
      </c>
      <c r="D6" s="4"/>
    </row>
    <row r="7" spans="1:4" ht="27.75" customHeight="1">
      <c r="A7" s="15" t="s">
        <v>112</v>
      </c>
      <c r="B7" s="4"/>
      <c r="C7" s="15" t="s">
        <v>113</v>
      </c>
      <c r="D7" s="4"/>
    </row>
    <row r="8" spans="1:4" ht="27.75" customHeight="1">
      <c r="A8" s="15" t="s">
        <v>114</v>
      </c>
      <c r="B8" s="4"/>
      <c r="C8" s="15" t="s">
        <v>115</v>
      </c>
      <c r="D8" s="4"/>
    </row>
    <row r="9" spans="1:4" ht="27.75" customHeight="1">
      <c r="A9" s="15" t="s">
        <v>116</v>
      </c>
      <c r="B9" s="4"/>
      <c r="C9" s="15" t="s">
        <v>117</v>
      </c>
      <c r="D9" s="4">
        <v>793.54</v>
      </c>
    </row>
    <row r="10" spans="1:4" ht="27.75" customHeight="1">
      <c r="A10" s="4"/>
      <c r="B10" s="4"/>
      <c r="C10" s="15" t="s">
        <v>118</v>
      </c>
      <c r="D10" s="4"/>
    </row>
    <row r="11" spans="1:4" ht="27.75" customHeight="1">
      <c r="A11" s="4"/>
      <c r="B11" s="4"/>
      <c r="C11" s="15" t="s">
        <v>19</v>
      </c>
      <c r="D11" s="4"/>
    </row>
    <row r="12" spans="1:4" ht="27.75" customHeight="1">
      <c r="A12" s="4"/>
      <c r="B12" s="4"/>
      <c r="C12" s="15" t="s">
        <v>19</v>
      </c>
      <c r="D12" s="4"/>
    </row>
    <row r="13" spans="1:4" ht="27.75" customHeight="1">
      <c r="A13" s="4" t="s">
        <v>119</v>
      </c>
      <c r="B13" s="4">
        <v>701.5</v>
      </c>
      <c r="C13" s="4" t="s">
        <v>120</v>
      </c>
      <c r="D13" s="4">
        <f>D9</f>
        <v>793.54</v>
      </c>
    </row>
    <row r="14" spans="1:4" ht="27.75" customHeight="1">
      <c r="A14" s="15" t="s">
        <v>121</v>
      </c>
      <c r="B14" s="4"/>
      <c r="C14" s="4"/>
      <c r="D14" s="4"/>
    </row>
    <row r="15" spans="1:4" ht="27.75" customHeight="1">
      <c r="A15" s="15" t="s">
        <v>122</v>
      </c>
      <c r="B15" s="4">
        <v>92.04</v>
      </c>
      <c r="C15" s="15" t="s">
        <v>123</v>
      </c>
      <c r="D15" s="4"/>
    </row>
    <row r="16" spans="1:4" ht="27.75" customHeight="1">
      <c r="A16" s="4"/>
      <c r="B16" s="4"/>
      <c r="C16" s="4"/>
      <c r="D16" s="4"/>
    </row>
    <row r="17" spans="1:4" ht="27.75" customHeight="1">
      <c r="A17" s="4" t="s">
        <v>21</v>
      </c>
      <c r="B17" s="4">
        <f>B13+B15</f>
        <v>793.54</v>
      </c>
      <c r="C17" s="4" t="s">
        <v>22</v>
      </c>
      <c r="D17" s="4">
        <f>D13</f>
        <v>793.54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F11" sqref="F11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0" t="s">
        <v>124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7.75" customHeight="1">
      <c r="A2" s="10" t="s">
        <v>125</v>
      </c>
      <c r="K2" s="97" t="s">
        <v>2</v>
      </c>
      <c r="L2" s="97"/>
    </row>
    <row r="3" spans="1:12" ht="41.25" customHeight="1">
      <c r="A3" s="69" t="s">
        <v>126</v>
      </c>
      <c r="B3" s="69"/>
      <c r="C3" s="4" t="s">
        <v>7</v>
      </c>
      <c r="D3" s="4" t="s">
        <v>122</v>
      </c>
      <c r="E3" s="4" t="s">
        <v>127</v>
      </c>
      <c r="F3" s="4" t="s">
        <v>128</v>
      </c>
      <c r="G3" s="4" t="s">
        <v>129</v>
      </c>
      <c r="H3" s="4" t="s">
        <v>130</v>
      </c>
      <c r="I3" s="4" t="s">
        <v>131</v>
      </c>
      <c r="J3" s="4" t="s">
        <v>132</v>
      </c>
      <c r="K3" s="4" t="s">
        <v>133</v>
      </c>
      <c r="L3" s="4" t="s">
        <v>121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">
        <v>205</v>
      </c>
      <c r="B5" s="4" t="s">
        <v>32</v>
      </c>
      <c r="C5" s="4">
        <f>D5+E5</f>
        <v>793.54</v>
      </c>
      <c r="D5" s="4">
        <f>D6</f>
        <v>92.04</v>
      </c>
      <c r="E5" s="4">
        <f>E6</f>
        <v>701.5</v>
      </c>
      <c r="F5" s="5"/>
      <c r="G5" s="5"/>
      <c r="H5" s="5"/>
      <c r="I5" s="5"/>
      <c r="J5" s="5"/>
      <c r="K5" s="5"/>
      <c r="L5" s="5"/>
    </row>
    <row r="6" spans="1:12" ht="27.75" customHeight="1">
      <c r="A6" s="4">
        <v>20502</v>
      </c>
      <c r="B6" s="4" t="s">
        <v>33</v>
      </c>
      <c r="C6" s="4">
        <f>D6+E6</f>
        <v>793.54</v>
      </c>
      <c r="D6" s="4">
        <f>D7+D8</f>
        <v>92.04</v>
      </c>
      <c r="E6" s="4">
        <f>E7+E8</f>
        <v>701.5</v>
      </c>
      <c r="F6" s="5"/>
      <c r="G6" s="5"/>
      <c r="H6" s="5"/>
      <c r="I6" s="5"/>
      <c r="J6" s="5"/>
      <c r="K6" s="5"/>
      <c r="L6" s="5"/>
    </row>
    <row r="7" spans="1:12" ht="27.75" customHeight="1">
      <c r="A7" s="4">
        <v>2050202</v>
      </c>
      <c r="B7" s="4" t="s">
        <v>34</v>
      </c>
      <c r="C7" s="4">
        <f>D7+E7</f>
        <v>631.11</v>
      </c>
      <c r="D7" s="11">
        <v>92.04</v>
      </c>
      <c r="E7" s="4">
        <v>539.07</v>
      </c>
      <c r="F7" s="5"/>
      <c r="G7" s="5"/>
      <c r="H7" s="5"/>
      <c r="I7" s="5"/>
      <c r="J7" s="5"/>
      <c r="K7" s="5"/>
      <c r="L7" s="5"/>
    </row>
    <row r="8" spans="1:12" ht="27.75" customHeight="1">
      <c r="A8" s="6">
        <v>2050201</v>
      </c>
      <c r="B8" s="4" t="s">
        <v>35</v>
      </c>
      <c r="C8" s="4">
        <f>D8+E8</f>
        <v>162.43</v>
      </c>
      <c r="D8" s="4"/>
      <c r="E8" s="4">
        <v>162.43</v>
      </c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2" t="s">
        <v>134</v>
      </c>
      <c r="B14" s="92"/>
      <c r="C14" s="4">
        <f>C5</f>
        <v>793.54</v>
      </c>
      <c r="D14" s="4">
        <f>D5</f>
        <v>92.04</v>
      </c>
      <c r="E14" s="4">
        <f>E5</f>
        <v>701.5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8" t="s">
        <v>98</v>
      </c>
      <c r="B15" s="98"/>
      <c r="C15" s="98"/>
      <c r="D15" s="98"/>
      <c r="E15" s="98"/>
      <c r="F15" s="98"/>
    </row>
    <row r="16" spans="1:6" ht="27.75" customHeight="1">
      <c r="A16" s="93" t="s">
        <v>135</v>
      </c>
      <c r="B16" s="93"/>
      <c r="C16" s="93"/>
      <c r="D16" s="93"/>
      <c r="E16" s="93"/>
      <c r="F16" s="9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0" sqref="F1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9" t="s">
        <v>136</v>
      </c>
      <c r="B1" s="99"/>
      <c r="C1" s="99"/>
      <c r="D1" s="99"/>
      <c r="E1" s="99"/>
      <c r="F1" s="99"/>
      <c r="G1" s="99"/>
      <c r="H1" s="99"/>
    </row>
    <row r="2" spans="1:8" ht="20.25" customHeight="1">
      <c r="A2" s="2"/>
      <c r="B2" s="3"/>
      <c r="C2" s="3"/>
      <c r="D2" s="3"/>
      <c r="E2" s="3"/>
      <c r="F2" s="3"/>
      <c r="G2" s="68" t="s">
        <v>2</v>
      </c>
      <c r="H2" s="68"/>
    </row>
    <row r="3" spans="1:8" ht="30.75" customHeight="1">
      <c r="A3" s="69" t="s">
        <v>126</v>
      </c>
      <c r="B3" s="69"/>
      <c r="C3" s="4" t="s">
        <v>7</v>
      </c>
      <c r="D3" s="4" t="s">
        <v>30</v>
      </c>
      <c r="E3" s="4" t="s">
        <v>31</v>
      </c>
      <c r="F3" s="4" t="s">
        <v>137</v>
      </c>
      <c r="G3" s="4" t="s">
        <v>138</v>
      </c>
      <c r="H3" s="4" t="s">
        <v>139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4">
        <v>205</v>
      </c>
      <c r="B5" s="4" t="s">
        <v>32</v>
      </c>
      <c r="C5" s="4">
        <f>C6</f>
        <v>701.5</v>
      </c>
      <c r="D5" s="4">
        <f>D6</f>
        <v>701.5</v>
      </c>
      <c r="E5" s="7"/>
      <c r="F5" s="5"/>
      <c r="G5" s="5"/>
      <c r="H5" s="5"/>
    </row>
    <row r="6" spans="1:8" ht="23.25" customHeight="1">
      <c r="A6" s="4">
        <v>20502</v>
      </c>
      <c r="B6" s="4" t="s">
        <v>33</v>
      </c>
      <c r="C6" s="4">
        <f>D6</f>
        <v>701.5</v>
      </c>
      <c r="D6" s="4">
        <f>D7+D8</f>
        <v>701.5</v>
      </c>
      <c r="E6" s="7"/>
      <c r="F6" s="5"/>
      <c r="G6" s="5"/>
      <c r="H6" s="5"/>
    </row>
    <row r="7" spans="1:8" ht="23.25" customHeight="1">
      <c r="A7" s="4">
        <v>2050202</v>
      </c>
      <c r="B7" s="4" t="s">
        <v>34</v>
      </c>
      <c r="C7" s="4">
        <v>605.76</v>
      </c>
      <c r="D7" s="4">
        <v>539.07</v>
      </c>
      <c r="E7" s="8"/>
      <c r="F7" s="5"/>
      <c r="G7" s="5"/>
      <c r="H7" s="5"/>
    </row>
    <row r="8" spans="1:8" ht="23.25" customHeight="1">
      <c r="A8" s="6">
        <v>2050201</v>
      </c>
      <c r="B8" s="4" t="s">
        <v>35</v>
      </c>
      <c r="C8" s="4">
        <f>D8</f>
        <v>162.43</v>
      </c>
      <c r="D8" s="4">
        <v>162.43</v>
      </c>
      <c r="E8" s="8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7"/>
      <c r="F9" s="5"/>
      <c r="G9" s="5"/>
      <c r="H9" s="5"/>
    </row>
    <row r="10" spans="1:8" ht="23.25" customHeight="1">
      <c r="A10" s="5"/>
      <c r="B10" s="5"/>
      <c r="C10" s="5"/>
      <c r="D10" s="5"/>
      <c r="E10" s="7"/>
      <c r="F10" s="5"/>
      <c r="G10" s="5"/>
      <c r="H10" s="5"/>
    </row>
    <row r="11" spans="1:8" ht="23.25" customHeight="1">
      <c r="A11" s="5"/>
      <c r="B11" s="5"/>
      <c r="C11" s="5"/>
      <c r="D11" s="5"/>
      <c r="E11" s="7"/>
      <c r="F11" s="5"/>
      <c r="G11" s="5"/>
      <c r="H11" s="5"/>
    </row>
    <row r="12" spans="1:8" ht="23.25" customHeight="1">
      <c r="A12" s="5"/>
      <c r="B12" s="5"/>
      <c r="C12" s="5"/>
      <c r="D12" s="5"/>
      <c r="E12" s="7"/>
      <c r="F12" s="5"/>
      <c r="G12" s="5"/>
      <c r="H12" s="5"/>
    </row>
    <row r="13" spans="1:8" ht="23.25" customHeight="1">
      <c r="A13" s="5"/>
      <c r="B13" s="5"/>
      <c r="C13" s="5"/>
      <c r="D13" s="5"/>
      <c r="E13" s="7"/>
      <c r="F13" s="5"/>
      <c r="G13" s="5"/>
      <c r="H13" s="5"/>
    </row>
    <row r="14" spans="1:8" ht="23.25" customHeight="1">
      <c r="A14" s="5"/>
      <c r="B14" s="5"/>
      <c r="C14" s="5"/>
      <c r="D14" s="5"/>
      <c r="E14" s="7"/>
      <c r="F14" s="5"/>
      <c r="G14" s="5"/>
      <c r="H14" s="5"/>
    </row>
    <row r="15" spans="1:8" ht="23.25" customHeight="1">
      <c r="A15" s="5"/>
      <c r="B15" s="5"/>
      <c r="C15" s="5"/>
      <c r="D15" s="5"/>
      <c r="E15" s="7"/>
      <c r="F15" s="5"/>
      <c r="G15" s="5"/>
      <c r="H15" s="5"/>
    </row>
    <row r="16" spans="1:8" ht="23.25" customHeight="1">
      <c r="A16" s="5"/>
      <c r="B16" s="5"/>
      <c r="C16" s="5"/>
      <c r="D16" s="5"/>
      <c r="E16" s="7"/>
      <c r="F16" s="5"/>
      <c r="G16" s="5"/>
      <c r="H16" s="5"/>
    </row>
    <row r="17" spans="1:8" ht="23.25" customHeight="1">
      <c r="A17" s="92" t="s">
        <v>134</v>
      </c>
      <c r="B17" s="92"/>
      <c r="C17" s="4">
        <f>C5</f>
        <v>701.5</v>
      </c>
      <c r="D17" s="4">
        <f>D5</f>
        <v>701.5</v>
      </c>
      <c r="E17" s="7"/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2006-09-13T11:21:51Z</dcterms:created>
  <dcterms:modified xsi:type="dcterms:W3CDTF">2020-04-28T10:05:46Z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